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 activeTab="2"/>
  </bookViews>
  <sheets>
    <sheet name="РБ 01.03.2024 (НДС)" sheetId="8" r:id="rId1"/>
    <sheet name="Вид 01.03.2024 (НДС) " sheetId="11" r:id="rId2"/>
    <sheet name="Без вида 01.03.2024 (НДС)  (2)" sheetId="13" r:id="rId3"/>
    <sheet name="Лист1" sheetId="1" r:id="rId4"/>
    <sheet name="Лист2" sheetId="2" r:id="rId5"/>
    <sheet name="Лист3" sheetId="3" r:id="rId6"/>
  </sheets>
  <calcPr calcId="162913"/>
</workbook>
</file>

<file path=xl/calcChain.xml><?xml version="1.0" encoding="utf-8"?>
<calcChain xmlns="http://schemas.openxmlformats.org/spreadsheetml/2006/main">
  <c r="H28" i="13" l="1"/>
  <c r="I28" i="13"/>
  <c r="F28" i="13"/>
  <c r="H27" i="13"/>
  <c r="I27" i="13"/>
  <c r="E27" i="13"/>
  <c r="F27" i="13"/>
  <c r="H22" i="13"/>
  <c r="I22" i="13"/>
  <c r="I21" i="13"/>
  <c r="H21" i="13"/>
  <c r="J21" i="13"/>
  <c r="H20" i="13"/>
  <c r="I20" i="13"/>
  <c r="J18" i="13"/>
  <c r="J16" i="13"/>
  <c r="H14" i="13"/>
  <c r="I14" i="13"/>
  <c r="H13" i="13"/>
  <c r="I13" i="13"/>
  <c r="J12" i="13"/>
  <c r="J11" i="13"/>
  <c r="J10" i="13"/>
  <c r="H9" i="13"/>
  <c r="I9" i="13"/>
  <c r="J9" i="13"/>
  <c r="J6" i="13"/>
  <c r="H9" i="8"/>
  <c r="I9" i="8"/>
  <c r="J9" i="8"/>
  <c r="J6" i="11"/>
  <c r="H9" i="11"/>
  <c r="I9" i="11"/>
  <c r="J9" i="11"/>
  <c r="J10" i="11"/>
  <c r="J11" i="11"/>
  <c r="J12" i="11"/>
  <c r="H13" i="11"/>
  <c r="I13" i="11"/>
  <c r="J13" i="11"/>
  <c r="H14" i="11"/>
  <c r="I14" i="11"/>
  <c r="J14" i="11"/>
  <c r="J16" i="11"/>
  <c r="J18" i="11"/>
  <c r="H20" i="11"/>
  <c r="I20" i="11"/>
  <c r="J20" i="11"/>
  <c r="H21" i="11"/>
  <c r="I21" i="11"/>
  <c r="J21" i="11"/>
  <c r="H22" i="11"/>
  <c r="I22" i="11"/>
  <c r="J22" i="11"/>
  <c r="E27" i="11"/>
  <c r="F27" i="11"/>
  <c r="H27" i="11"/>
  <c r="I27" i="11"/>
  <c r="J27" i="11"/>
  <c r="F28" i="11"/>
  <c r="H28" i="11"/>
  <c r="I28" i="11"/>
  <c r="J28" i="11"/>
  <c r="E27" i="8"/>
  <c r="F27" i="8"/>
  <c r="J18" i="8"/>
  <c r="J16" i="8"/>
  <c r="J11" i="8"/>
  <c r="J12" i="8"/>
  <c r="J10" i="8"/>
  <c r="J6" i="8"/>
  <c r="F28" i="8"/>
  <c r="H13" i="8"/>
  <c r="J13" i="8"/>
  <c r="H14" i="8"/>
  <c r="I14" i="8"/>
  <c r="J14" i="8"/>
  <c r="H20" i="8"/>
  <c r="I20" i="8"/>
  <c r="J20" i="8"/>
  <c r="H21" i="8"/>
  <c r="I21" i="8"/>
  <c r="J21" i="8"/>
  <c r="H22" i="8"/>
  <c r="I22" i="8"/>
  <c r="J22" i="8"/>
  <c r="H27" i="8"/>
  <c r="I27" i="8"/>
  <c r="J27" i="8"/>
  <c r="H28" i="8"/>
  <c r="I28" i="8"/>
  <c r="J28" i="8"/>
  <c r="I13" i="8"/>
  <c r="J13" i="13"/>
  <c r="J20" i="13"/>
  <c r="J22" i="13"/>
  <c r="J14" i="13"/>
  <c r="J27" i="13"/>
  <c r="J28" i="13"/>
</calcChain>
</file>

<file path=xl/sharedStrings.xml><?xml version="1.0" encoding="utf-8"?>
<sst xmlns="http://schemas.openxmlformats.org/spreadsheetml/2006/main" count="247" uniqueCount="103">
  <si>
    <t>ПРЕЙСКУРАНТ</t>
  </si>
  <si>
    <t>№ п/п</t>
  </si>
  <si>
    <t>Наименование платной медицинской услуги</t>
  </si>
  <si>
    <t>1.1.</t>
  </si>
  <si>
    <t>Первичный прием</t>
  </si>
  <si>
    <t>1.1.1.</t>
  </si>
  <si>
    <t xml:space="preserve">Оказание социально-психологической помощи родственникам больного наркологического профиля (по желанию) врачом-наркологом </t>
  </si>
  <si>
    <t>1.1.2.</t>
  </si>
  <si>
    <t>Оказание социально-психологической помощи родственникам больного наркологического профиля (по желанию) психологом</t>
  </si>
  <si>
    <t>1.2.</t>
  </si>
  <si>
    <t>1.2.8.</t>
  </si>
  <si>
    <t xml:space="preserve">Противорецедивная  (медикаментозная) терапия синдрома зависимости от алкоголя с применением сенсибилизирующих и (или) психотропных средств. </t>
  </si>
  <si>
    <t>1.2.10.</t>
  </si>
  <si>
    <t xml:space="preserve">Лечение синдрома алкогольной зависимости эмоционально- стресспсихотерапией по методу А.Р. Довженко </t>
  </si>
  <si>
    <t>1.2.11.</t>
  </si>
  <si>
    <t>Усиление психотерапевтического «кода» по методу А.Р.Довженко</t>
  </si>
  <si>
    <t>1.2.13.</t>
  </si>
  <si>
    <t>Имплантация препарата «Эспераль»</t>
  </si>
  <si>
    <t>1.2.14.</t>
  </si>
  <si>
    <t xml:space="preserve">Внутривенное введение препаратов («дисульфирам», плацебо) </t>
  </si>
  <si>
    <t>1.4.</t>
  </si>
  <si>
    <t>Лечение табакокурения</t>
  </si>
  <si>
    <t>1.4.1.</t>
  </si>
  <si>
    <t>Лечение табакокурения с применением медикаментозных средств</t>
  </si>
  <si>
    <t>1.7.</t>
  </si>
  <si>
    <t>1.7.1.</t>
  </si>
  <si>
    <t>Инъекция внутривенная для больных наркологического профиля</t>
  </si>
  <si>
    <t>1.7.2.</t>
  </si>
  <si>
    <t>Внутримышечная или подкожная инъекция для больных наркологического профиля</t>
  </si>
  <si>
    <t>1.7.3.</t>
  </si>
  <si>
    <t>Внутривенное капельное введение солевых растворов для больных наркологического профиля</t>
  </si>
  <si>
    <t>2.</t>
  </si>
  <si>
    <t>Медицинское освидетельствование</t>
  </si>
  <si>
    <t>2.1.</t>
  </si>
  <si>
    <t>Освидетельствование на допуск к работе</t>
  </si>
  <si>
    <t>2.2.</t>
  </si>
  <si>
    <t>Освидетельствование для установления факта употребления алкоголя, наркотических и токсикоманических средств и состояния опьянения</t>
  </si>
  <si>
    <t xml:space="preserve">Начальник планово экономического отдела                </t>
  </si>
  <si>
    <t xml:space="preserve">  Г.С.Зарецкая</t>
  </si>
  <si>
    <r>
      <t xml:space="preserve">Лечение синдрома отмены алкоголя </t>
    </r>
    <r>
      <rPr>
        <b/>
        <sz val="10"/>
        <color indexed="8"/>
        <rFont val="Times New Roman"/>
        <family val="1"/>
        <charset val="204"/>
      </rPr>
      <t>(анонимно)</t>
    </r>
  </si>
  <si>
    <t>1.2.12.</t>
  </si>
  <si>
    <t xml:space="preserve">Снятие психотерапевтического «кода» по методу А.Р. Довженко </t>
  </si>
  <si>
    <t>1.3.</t>
  </si>
  <si>
    <t>1.3.1.</t>
  </si>
  <si>
    <t>Лечение синдрома отмены наркотических веществ медикаментозным методом</t>
  </si>
  <si>
    <t>Примечание: Стоимость материалов оплачивается дополнительно.</t>
  </si>
  <si>
    <r>
      <t xml:space="preserve">Лечение синдрома зависимости от наркотических веществ </t>
    </r>
    <r>
      <rPr>
        <b/>
        <sz val="10"/>
        <color indexed="8"/>
        <rFont val="Times New Roman"/>
        <family val="1"/>
        <charset val="204"/>
      </rPr>
      <t>(анонимно)</t>
    </r>
  </si>
  <si>
    <r>
      <t xml:space="preserve">Медицинские манипуляции для больных наркологического профиля </t>
    </r>
    <r>
      <rPr>
        <b/>
        <sz val="10"/>
        <color indexed="8"/>
        <rFont val="Times New Roman"/>
        <family val="1"/>
        <charset val="204"/>
      </rPr>
      <t>(анонимно)</t>
    </r>
  </si>
  <si>
    <t>прием</t>
  </si>
  <si>
    <t>курс</t>
  </si>
  <si>
    <t>сеанс</t>
  </si>
  <si>
    <t>процедура</t>
  </si>
  <si>
    <t>освидетель-ствование</t>
  </si>
  <si>
    <t>манипуляц-ия</t>
  </si>
  <si>
    <t xml:space="preserve">Единица измерения </t>
  </si>
  <si>
    <r>
      <t>Сумма к оплате с</t>
    </r>
    <r>
      <rPr>
        <b/>
        <sz val="6"/>
        <rFont val="Times New Roman"/>
        <family val="1"/>
        <charset val="204"/>
      </rPr>
      <t xml:space="preserve"> учетом НДС  </t>
    </r>
    <r>
      <rPr>
        <sz val="6"/>
        <rFont val="Times New Roman"/>
        <family val="1"/>
        <charset val="204"/>
      </rPr>
      <t>(рублей)</t>
    </r>
  </si>
  <si>
    <t>Тариф на услугу без НДС (рублей)</t>
  </si>
  <si>
    <t>НДС 20% (рублей)</t>
  </si>
  <si>
    <t>Тариф на услугу с НДС (рублей)</t>
  </si>
  <si>
    <t>Стоимость материалов без НДС (рублей)</t>
  </si>
  <si>
    <t>НДС 10%  (рублей)</t>
  </si>
  <si>
    <t>Стоимость материалов с НДС (рублей)</t>
  </si>
  <si>
    <t xml:space="preserve"> </t>
  </si>
  <si>
    <r>
      <t xml:space="preserve"> на платные медицинские услуги по</t>
    </r>
    <r>
      <rPr>
        <b/>
        <sz val="10"/>
        <rFont val="Times New Roman"/>
        <family val="1"/>
        <charset val="204"/>
      </rPr>
      <t xml:space="preserve"> наркологии</t>
    </r>
    <r>
      <rPr>
        <sz val="10"/>
        <rFont val="Times New Roman"/>
        <family val="1"/>
        <charset val="204"/>
      </rPr>
      <t xml:space="preserve"> для граждан Республики Беларусь (вводится с 01 марта  2024 г.)</t>
    </r>
  </si>
  <si>
    <r>
      <t xml:space="preserve"> на платные медицинские услуги по</t>
    </r>
    <r>
      <rPr>
        <b/>
        <sz val="10"/>
        <rFont val="Times New Roman"/>
        <family val="1"/>
        <charset val="204"/>
      </rPr>
      <t xml:space="preserve"> наркологии</t>
    </r>
    <r>
      <rPr>
        <sz val="10"/>
        <rFont val="Times New Roman"/>
        <family val="1"/>
        <charset val="204"/>
      </rPr>
      <t xml:space="preserve"> для граждан с видом на жительства (вводится с 01 марта 2024 г.)</t>
    </r>
  </si>
  <si>
    <t>PRICE LIST</t>
  </si>
  <si>
    <t>for paid medical services in narcology for citizens without a residence permit (introduced from March 01, 2024)</t>
  </si>
  <si>
    <t>Item No.</t>
  </si>
  <si>
    <t>Name of the paid medical service</t>
  </si>
  <si>
    <t>Unit</t>
  </si>
  <si>
    <t>Tariff for the service without VAT (rubles)</t>
  </si>
  <si>
    <t>VAT 20% (RUB)</t>
  </si>
  <si>
    <t>Tariff for the service including VAT (rubles)</t>
  </si>
  <si>
    <t>Cost of materials without VAT (rubles)</t>
  </si>
  <si>
    <t>VAT 10% (rubles)</t>
  </si>
  <si>
    <t>Cost of materials with VAT (rubles)</t>
  </si>
  <si>
    <t>Amount to be paid including VAT (rubles)</t>
  </si>
  <si>
    <t>Initial reception</t>
  </si>
  <si>
    <t>Provision of social and psychological assistance to relatives of a narcological patient (optional) by a narcologist</t>
  </si>
  <si>
    <t>reception</t>
  </si>
  <si>
    <t>Alcohol Withdrawal Syndrome Treatment (Anonymous)</t>
  </si>
  <si>
    <t>Contrarecidal (pharmacological) therapy of alcohol dependence syndrome with the use of sensitizing and (or) psychotropic drugs.</t>
  </si>
  <si>
    <t>course</t>
  </si>
  <si>
    <t>Treatment of alcohol dependence syndrome with emotional-stress-psychotherapy according to the method of A.R. Dovzhenko</t>
  </si>
  <si>
    <t>session</t>
  </si>
  <si>
    <t>Strengthening the psychotherapeutic "code" according to the method of A.R. Dovzhenko</t>
  </si>
  <si>
    <t>Implantation of Esperal</t>
  </si>
  <si>
    <t>Manipulation</t>
  </si>
  <si>
    <t>Intravenous administration of drugs (disulfiram, placebo)</t>
  </si>
  <si>
    <t>Tobacco Smoking Treatment</t>
  </si>
  <si>
    <t>Treatment of tobacco smoking with the use of medications</t>
  </si>
  <si>
    <t>Medical Manipulations for Narcological Patients (Anonymous)</t>
  </si>
  <si>
    <t>Intravenous injection for narcological patients</t>
  </si>
  <si>
    <t>procedure</t>
  </si>
  <si>
    <t>Intramuscular or subcutaneous injection for patients with narcological profile</t>
  </si>
  <si>
    <t>Intravenous drip administration of saline solutions for patients with narcological profile</t>
  </si>
  <si>
    <t>Note: The cost of materials is paid additionally.</t>
  </si>
  <si>
    <t>Medical Clearance</t>
  </si>
  <si>
    <t>Examination for Admission to Work</t>
  </si>
  <si>
    <t>Certification</t>
  </si>
  <si>
    <t>Examination to establish the fact of consumption of alcohol, narcotic and intoxicating substances and the state of intoxication</t>
  </si>
  <si>
    <t>Head of Economic Planning Department</t>
  </si>
  <si>
    <t>G.S.Zaretskaya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</si>
</sst>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87" formatCode="_(* #,##0.00_);_(* \(#,##0.00\);_(* &quot;-&quot;??_);_(@_)"/>
    <numFmt numFmtId="190" formatCode="_-* #,##0_р_._-;\-* #,##0_р_._-;_-* &quot;-&quot;??_р_._-;_-@_-"/>
  </numFmts>
  <fonts count="31" x14ac:knownFonts="1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7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6">
    <xf numFmtId="0" fontId="0" fillId="0" borderId="0" xfId="0"/>
    <xf numFmtId="0" fontId="21" fillId="0" borderId="0" xfId="19" applyFont="1"/>
    <xf numFmtId="0" fontId="22" fillId="0" borderId="10" xfId="19" applyFont="1" applyBorder="1" applyAlignment="1">
      <alignment horizontal="center" wrapText="1"/>
    </xf>
    <xf numFmtId="0" fontId="22" fillId="15" borderId="10" xfId="19" applyFont="1" applyFill="1" applyBorder="1" applyAlignment="1">
      <alignment horizontal="center" wrapText="1"/>
    </xf>
    <xf numFmtId="171" fontId="22" fillId="15" borderId="10" xfId="26" applyNumberFormat="1" applyFont="1" applyFill="1" applyBorder="1" applyAlignment="1">
      <alignment horizontal="right" vertical="center" wrapText="1"/>
    </xf>
    <xf numFmtId="0" fontId="22" fillId="15" borderId="10" xfId="19" applyFont="1" applyFill="1" applyBorder="1" applyAlignment="1">
      <alignment vertical="top" wrapText="1"/>
    </xf>
    <xf numFmtId="3" fontId="21" fillId="15" borderId="10" xfId="19" applyNumberFormat="1" applyFont="1" applyFill="1" applyBorder="1" applyAlignment="1">
      <alignment vertical="center"/>
    </xf>
    <xf numFmtId="3" fontId="22" fillId="15" borderId="10" xfId="19" applyNumberFormat="1" applyFont="1" applyFill="1" applyBorder="1" applyAlignment="1">
      <alignment horizontal="right" vertical="center" wrapText="1"/>
    </xf>
    <xf numFmtId="0" fontId="22" fillId="15" borderId="0" xfId="19" applyFont="1" applyFill="1" applyBorder="1" applyAlignment="1">
      <alignment vertical="top" wrapText="1"/>
    </xf>
    <xf numFmtId="0" fontId="23" fillId="0" borderId="0" xfId="19" applyFont="1"/>
    <xf numFmtId="0" fontId="27" fillId="0" borderId="11" xfId="19" applyFont="1" applyBorder="1" applyAlignment="1">
      <alignment horizontal="center" wrapText="1"/>
    </xf>
    <xf numFmtId="0" fontId="28" fillId="15" borderId="10" xfId="19" applyFont="1" applyFill="1" applyBorder="1" applyAlignment="1">
      <alignment horizontal="center" vertical="center" wrapText="1"/>
    </xf>
    <xf numFmtId="0" fontId="27" fillId="0" borderId="10" xfId="19" applyFont="1" applyBorder="1" applyAlignment="1">
      <alignment horizontal="center" wrapText="1"/>
    </xf>
    <xf numFmtId="0" fontId="27" fillId="0" borderId="10" xfId="19" applyFont="1" applyFill="1" applyBorder="1" applyAlignment="1">
      <alignment horizontal="center" wrapText="1"/>
    </xf>
    <xf numFmtId="0" fontId="21" fillId="0" borderId="10" xfId="19" applyFont="1" applyBorder="1" applyAlignment="1">
      <alignment horizontal="left"/>
    </xf>
    <xf numFmtId="0" fontId="22" fillId="15" borderId="10" xfId="19" applyFont="1" applyFill="1" applyBorder="1" applyAlignment="1">
      <alignment horizontal="center" vertical="center" wrapText="1"/>
    </xf>
    <xf numFmtId="0" fontId="21" fillId="0" borderId="10" xfId="19" applyFont="1" applyBorder="1" applyAlignment="1">
      <alignment horizontal="left" wrapText="1"/>
    </xf>
    <xf numFmtId="171" fontId="22" fillId="15" borderId="10" xfId="26" applyNumberFormat="1" applyFont="1" applyFill="1" applyBorder="1" applyAlignment="1">
      <alignment horizontal="center" vertical="center" wrapText="1"/>
    </xf>
    <xf numFmtId="190" fontId="22" fillId="15" borderId="10" xfId="26" applyNumberFormat="1" applyFont="1" applyFill="1" applyBorder="1" applyAlignment="1">
      <alignment horizontal="center" vertical="center" wrapText="1"/>
    </xf>
    <xf numFmtId="0" fontId="22" fillId="0" borderId="10" xfId="19" applyFont="1" applyBorder="1" applyAlignment="1">
      <alignment horizontal="left" wrapText="1"/>
    </xf>
    <xf numFmtId="0" fontId="27" fillId="0" borderId="10" xfId="19" applyFont="1" applyFill="1" applyBorder="1" applyAlignment="1">
      <alignment horizontal="right" vertical="top" wrapText="1"/>
    </xf>
    <xf numFmtId="3" fontId="21" fillId="15" borderId="10" xfId="19" applyNumberFormat="1" applyFont="1" applyFill="1" applyBorder="1" applyAlignment="1">
      <alignment horizontal="center" vertical="center"/>
    </xf>
    <xf numFmtId="3" fontId="22" fillId="15" borderId="10" xfId="19" applyNumberFormat="1" applyFont="1" applyFill="1" applyBorder="1" applyAlignment="1">
      <alignment horizontal="center" vertical="center" wrapText="1"/>
    </xf>
    <xf numFmtId="2" fontId="21" fillId="0" borderId="0" xfId="19" applyNumberFormat="1" applyFont="1"/>
    <xf numFmtId="4" fontId="22" fillId="15" borderId="10" xfId="19" applyNumberFormat="1" applyFont="1" applyFill="1" applyBorder="1" applyAlignment="1">
      <alignment horizontal="center" vertical="center" wrapText="1"/>
    </xf>
    <xf numFmtId="14" fontId="27" fillId="0" borderId="10" xfId="19" applyNumberFormat="1" applyFont="1" applyFill="1" applyBorder="1" applyAlignment="1">
      <alignment horizontal="right" vertical="top" wrapText="1"/>
    </xf>
    <xf numFmtId="0" fontId="27" fillId="0" borderId="10" xfId="19" applyFont="1" applyBorder="1" applyAlignment="1">
      <alignment horizontal="right" vertical="top" wrapText="1"/>
    </xf>
    <xf numFmtId="0" fontId="22" fillId="15" borderId="0" xfId="19" applyFont="1" applyFill="1" applyBorder="1" applyAlignment="1">
      <alignment horizontal="left" vertical="top" wrapText="1"/>
    </xf>
    <xf numFmtId="4" fontId="22" fillId="15" borderId="10" xfId="19" applyNumberFormat="1" applyFont="1" applyFill="1" applyBorder="1" applyAlignment="1">
      <alignment horizontal="right" vertical="center" wrapText="1"/>
    </xf>
    <xf numFmtId="0" fontId="30" fillId="15" borderId="0" xfId="19" applyFont="1" applyFill="1" applyBorder="1" applyAlignment="1">
      <alignment horizontal="left" vertical="top" wrapText="1"/>
    </xf>
    <xf numFmtId="0" fontId="27" fillId="0" borderId="0" xfId="19" applyFont="1" applyBorder="1" applyAlignment="1">
      <alignment horizontal="right" vertical="top" wrapText="1"/>
    </xf>
    <xf numFmtId="171" fontId="22" fillId="15" borderId="0" xfId="26" applyNumberFormat="1" applyFont="1" applyFill="1" applyBorder="1" applyAlignment="1">
      <alignment horizontal="right" wrapText="1"/>
    </xf>
    <xf numFmtId="4" fontId="22" fillId="15" borderId="0" xfId="19" applyNumberFormat="1" applyFont="1" applyFill="1" applyBorder="1" applyAlignment="1">
      <alignment horizontal="right" vertical="center" wrapText="1"/>
    </xf>
    <xf numFmtId="0" fontId="22" fillId="0" borderId="0" xfId="19" applyFont="1" applyBorder="1" applyAlignment="1">
      <alignment horizontal="left" vertical="top" wrapText="1"/>
    </xf>
    <xf numFmtId="0" fontId="27" fillId="0" borderId="11" xfId="19" applyFont="1" applyBorder="1" applyAlignment="1">
      <alignment horizontal="center" vertical="center" wrapText="1"/>
    </xf>
    <xf numFmtId="0" fontId="23" fillId="0" borderId="10" xfId="19" applyFont="1" applyBorder="1" applyAlignment="1">
      <alignment horizontal="center" vertical="center" wrapText="1"/>
    </xf>
    <xf numFmtId="0" fontId="27" fillId="0" borderId="10" xfId="19" applyFont="1" applyBorder="1" applyAlignment="1">
      <alignment horizontal="center" vertical="center" wrapText="1"/>
    </xf>
    <xf numFmtId="0" fontId="27" fillId="15" borderId="10" xfId="19" applyFont="1" applyFill="1" applyBorder="1" applyAlignment="1">
      <alignment horizontal="center" vertical="center" wrapText="1"/>
    </xf>
    <xf numFmtId="0" fontId="23" fillId="0" borderId="0" xfId="19" applyFont="1" applyAlignment="1">
      <alignment horizontal="center" vertical="center"/>
    </xf>
    <xf numFmtId="0" fontId="27" fillId="0" borderId="0" xfId="19" applyFont="1" applyBorder="1" applyAlignment="1">
      <alignment horizontal="center" vertical="center" wrapText="1"/>
    </xf>
    <xf numFmtId="0" fontId="22" fillId="15" borderId="10" xfId="26" applyNumberFormat="1" applyFont="1" applyFill="1" applyBorder="1" applyAlignment="1">
      <alignment horizontal="center" vertical="center" wrapText="1"/>
    </xf>
    <xf numFmtId="187" fontId="22" fillId="15" borderId="10" xfId="25" applyFont="1" applyFill="1" applyBorder="1" applyAlignment="1">
      <alignment horizontal="center" vertical="center" wrapText="1"/>
    </xf>
    <xf numFmtId="2" fontId="22" fillId="15" borderId="10" xfId="26" applyNumberFormat="1" applyFont="1" applyFill="1" applyBorder="1" applyAlignment="1">
      <alignment horizontal="right" vertical="center" wrapText="1"/>
    </xf>
    <xf numFmtId="0" fontId="22" fillId="0" borderId="12" xfId="19" applyFont="1" applyBorder="1" applyAlignment="1">
      <alignment horizontal="left" vertical="top" wrapText="1"/>
    </xf>
    <xf numFmtId="0" fontId="26" fillId="0" borderId="0" xfId="19" applyFont="1" applyAlignment="1">
      <alignment horizontal="center"/>
    </xf>
    <xf numFmtId="0" fontId="21" fillId="0" borderId="13" xfId="19" applyFont="1" applyBorder="1" applyAlignment="1">
      <alignment horizontal="center" wrapText="1"/>
    </xf>
  </cellXfs>
  <cellStyles count="28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_прейскурант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Финансовый" xfId="25" builtinId="3"/>
    <cellStyle name="Финансовый_прейскурант" xfId="26"/>
    <cellStyle name="Хороший" xfId="2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2"/>
  <sheetViews>
    <sheetView view="pageBreakPreview" zoomScaleNormal="110" zoomScaleSheetLayoutView="100" workbookViewId="0">
      <selection sqref="A1:IV4"/>
    </sheetView>
  </sheetViews>
  <sheetFormatPr defaultRowHeight="12.75" x14ac:dyDescent="0.2"/>
  <cols>
    <col min="1" max="1" width="6.140625" style="9" customWidth="1"/>
    <col min="2" max="2" width="50.7109375" style="1" customWidth="1"/>
    <col min="3" max="3" width="8.7109375" style="1" customWidth="1"/>
    <col min="4" max="4" width="8.42578125" style="1" customWidth="1"/>
    <col min="5" max="5" width="6.140625" style="1" customWidth="1"/>
    <col min="6" max="6" width="6.5703125" style="1" customWidth="1"/>
    <col min="7" max="7" width="7.28515625" style="1" customWidth="1"/>
    <col min="8" max="9" width="7" style="1" customWidth="1"/>
    <col min="10" max="10" width="7.7109375" style="1" customWidth="1"/>
    <col min="11" max="16384" width="9.140625" style="1"/>
  </cols>
  <sheetData>
    <row r="1" spans="1:11" ht="18.75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x14ac:dyDescent="0.2">
      <c r="A2" s="45" t="s">
        <v>63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ht="61.5" customHeight="1" x14ac:dyDescent="0.2">
      <c r="A3" s="10" t="s">
        <v>1</v>
      </c>
      <c r="B3" s="10" t="s">
        <v>2</v>
      </c>
      <c r="C3" s="34" t="s">
        <v>54</v>
      </c>
      <c r="D3" s="11" t="s">
        <v>56</v>
      </c>
      <c r="E3" s="11" t="s">
        <v>57</v>
      </c>
      <c r="F3" s="11" t="s">
        <v>58</v>
      </c>
      <c r="G3" s="11" t="s">
        <v>59</v>
      </c>
      <c r="H3" s="11" t="s">
        <v>60</v>
      </c>
      <c r="I3" s="11" t="s">
        <v>61</v>
      </c>
      <c r="J3" s="11" t="s">
        <v>55</v>
      </c>
    </row>
    <row r="4" spans="1:11" x14ac:dyDescent="0.2">
      <c r="A4" s="12">
        <v>1</v>
      </c>
      <c r="B4" s="2">
        <v>2</v>
      </c>
      <c r="C4" s="2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1" x14ac:dyDescent="0.2">
      <c r="A5" s="13" t="s">
        <v>3</v>
      </c>
      <c r="B5" s="14" t="s">
        <v>4</v>
      </c>
      <c r="C5" s="14"/>
      <c r="D5" s="15"/>
      <c r="E5" s="15"/>
      <c r="F5" s="15"/>
      <c r="G5" s="15"/>
      <c r="H5" s="15"/>
      <c r="I5" s="15"/>
      <c r="J5" s="15"/>
    </row>
    <row r="6" spans="1:11" ht="38.25" x14ac:dyDescent="0.2">
      <c r="A6" s="13" t="s">
        <v>5</v>
      </c>
      <c r="B6" s="16" t="s">
        <v>6</v>
      </c>
      <c r="C6" s="35" t="s">
        <v>48</v>
      </c>
      <c r="D6" s="17">
        <v>3.14</v>
      </c>
      <c r="E6" s="17"/>
      <c r="F6" s="17"/>
      <c r="G6" s="18"/>
      <c r="H6" s="18"/>
      <c r="I6" s="18"/>
      <c r="J6" s="17">
        <f>D6</f>
        <v>3.14</v>
      </c>
    </row>
    <row r="7" spans="1:11" ht="38.25" hidden="1" x14ac:dyDescent="0.2">
      <c r="A7" s="13" t="s">
        <v>7</v>
      </c>
      <c r="B7" s="19" t="s">
        <v>8</v>
      </c>
      <c r="C7" s="36"/>
      <c r="D7" s="17">
        <v>3.16</v>
      </c>
      <c r="E7" s="17"/>
      <c r="F7" s="17"/>
      <c r="G7" s="18"/>
      <c r="H7" s="18"/>
      <c r="I7" s="18"/>
      <c r="J7" s="17">
        <v>3.16</v>
      </c>
    </row>
    <row r="8" spans="1:11" x14ac:dyDescent="0.2">
      <c r="A8" s="20" t="s">
        <v>9</v>
      </c>
      <c r="B8" s="5" t="s">
        <v>39</v>
      </c>
      <c r="C8" s="37"/>
      <c r="D8" s="21"/>
      <c r="E8" s="21"/>
      <c r="F8" s="21"/>
      <c r="G8" s="22"/>
      <c r="H8" s="22"/>
      <c r="I8" s="22"/>
      <c r="J8" s="21"/>
      <c r="K8" s="23"/>
    </row>
    <row r="9" spans="1:11" ht="42" customHeight="1" x14ac:dyDescent="0.2">
      <c r="A9" s="20" t="s">
        <v>10</v>
      </c>
      <c r="B9" s="5" t="s">
        <v>11</v>
      </c>
      <c r="C9" s="37" t="s">
        <v>49</v>
      </c>
      <c r="D9" s="17">
        <v>53.07</v>
      </c>
      <c r="E9" s="17"/>
      <c r="F9" s="17"/>
      <c r="G9" s="24">
        <v>22.89</v>
      </c>
      <c r="H9" s="24">
        <f>G9*10%</f>
        <v>2.2890000000000001</v>
      </c>
      <c r="I9" s="24">
        <f>G9+H9</f>
        <v>25.179000000000002</v>
      </c>
      <c r="J9" s="17">
        <f>D9+I9</f>
        <v>78.248999999999995</v>
      </c>
      <c r="K9" s="23"/>
    </row>
    <row r="10" spans="1:11" ht="25.5" x14ac:dyDescent="0.2">
      <c r="A10" s="20" t="s">
        <v>12</v>
      </c>
      <c r="B10" s="5" t="s">
        <v>13</v>
      </c>
      <c r="C10" s="37" t="s">
        <v>50</v>
      </c>
      <c r="D10" s="17">
        <v>125.33</v>
      </c>
      <c r="E10" s="17"/>
      <c r="F10" s="17"/>
      <c r="G10" s="22"/>
      <c r="H10" s="22"/>
      <c r="I10" s="24"/>
      <c r="J10" s="17">
        <f>D10</f>
        <v>125.33</v>
      </c>
      <c r="K10" s="23"/>
    </row>
    <row r="11" spans="1:11" ht="25.5" x14ac:dyDescent="0.2">
      <c r="A11" s="25" t="s">
        <v>14</v>
      </c>
      <c r="B11" s="5" t="s">
        <v>15</v>
      </c>
      <c r="C11" s="37" t="s">
        <v>50</v>
      </c>
      <c r="D11" s="17">
        <v>35.72</v>
      </c>
      <c r="E11" s="17"/>
      <c r="F11" s="17"/>
      <c r="G11" s="22"/>
      <c r="H11" s="22"/>
      <c r="I11" s="24"/>
      <c r="J11" s="17">
        <f>D11</f>
        <v>35.72</v>
      </c>
      <c r="K11" s="23"/>
    </row>
    <row r="12" spans="1:11" ht="27" customHeight="1" x14ac:dyDescent="0.2">
      <c r="A12" s="20" t="s">
        <v>40</v>
      </c>
      <c r="B12" s="5" t="s">
        <v>41</v>
      </c>
      <c r="C12" s="37" t="s">
        <v>50</v>
      </c>
      <c r="D12" s="17">
        <v>34.630000000000003</v>
      </c>
      <c r="E12" s="17"/>
      <c r="F12" s="17"/>
      <c r="G12" s="22"/>
      <c r="H12" s="22"/>
      <c r="I12" s="24"/>
      <c r="J12" s="17">
        <f>D12</f>
        <v>34.630000000000003</v>
      </c>
      <c r="K12" s="23"/>
    </row>
    <row r="13" spans="1:11" ht="22.5" x14ac:dyDescent="0.2">
      <c r="A13" s="20" t="s">
        <v>16</v>
      </c>
      <c r="B13" s="5" t="s">
        <v>17</v>
      </c>
      <c r="C13" s="37" t="s">
        <v>53</v>
      </c>
      <c r="D13" s="17">
        <v>72.48</v>
      </c>
      <c r="E13" s="17"/>
      <c r="F13" s="17"/>
      <c r="G13" s="24">
        <v>199.48</v>
      </c>
      <c r="H13" s="24">
        <f>G13*10%</f>
        <v>19.948</v>
      </c>
      <c r="I13" s="24">
        <f>G13+H13</f>
        <v>219.428</v>
      </c>
      <c r="J13" s="42">
        <f>D13+G13+H13</f>
        <v>291.90799999999996</v>
      </c>
      <c r="K13" s="23"/>
    </row>
    <row r="14" spans="1:11" ht="25.5" x14ac:dyDescent="0.2">
      <c r="A14" s="20" t="s">
        <v>18</v>
      </c>
      <c r="B14" s="5" t="s">
        <v>19</v>
      </c>
      <c r="C14" s="37" t="s">
        <v>53</v>
      </c>
      <c r="D14" s="17">
        <v>55.55</v>
      </c>
      <c r="E14" s="17"/>
      <c r="F14" s="17"/>
      <c r="G14" s="24">
        <v>0.36</v>
      </c>
      <c r="H14" s="24">
        <f>G14*10%</f>
        <v>3.5999999999999997E-2</v>
      </c>
      <c r="I14" s="24">
        <f>G14+H14</f>
        <v>0.39599999999999996</v>
      </c>
      <c r="J14" s="17">
        <f>D14+G14+H14</f>
        <v>55.945999999999998</v>
      </c>
      <c r="K14" s="23"/>
    </row>
    <row r="15" spans="1:11" ht="25.5" x14ac:dyDescent="0.2">
      <c r="A15" s="20" t="s">
        <v>42</v>
      </c>
      <c r="B15" s="5" t="s">
        <v>46</v>
      </c>
      <c r="C15" s="38"/>
      <c r="D15" s="21"/>
      <c r="E15" s="21"/>
      <c r="F15" s="21"/>
      <c r="G15" s="22"/>
      <c r="H15" s="22"/>
      <c r="I15" s="24"/>
      <c r="J15" s="21"/>
      <c r="K15" s="23"/>
    </row>
    <row r="16" spans="1:11" ht="25.5" x14ac:dyDescent="0.2">
      <c r="A16" s="20" t="s">
        <v>43</v>
      </c>
      <c r="B16" s="5" t="s">
        <v>44</v>
      </c>
      <c r="C16" s="37" t="s">
        <v>49</v>
      </c>
      <c r="D16" s="17">
        <v>25.14</v>
      </c>
      <c r="E16" s="17"/>
      <c r="F16" s="17"/>
      <c r="G16" s="22"/>
      <c r="H16" s="22"/>
      <c r="I16" s="24"/>
      <c r="J16" s="17">
        <f>D16</f>
        <v>25.14</v>
      </c>
      <c r="K16" s="23"/>
    </row>
    <row r="17" spans="1:11" x14ac:dyDescent="0.2">
      <c r="A17" s="20" t="s">
        <v>20</v>
      </c>
      <c r="B17" s="5" t="s">
        <v>21</v>
      </c>
      <c r="C17" s="37"/>
      <c r="D17" s="21"/>
      <c r="E17" s="21"/>
      <c r="F17" s="21"/>
      <c r="G17" s="22"/>
      <c r="H17" s="22"/>
      <c r="I17" s="24"/>
      <c r="J17" s="21"/>
      <c r="K17" s="23"/>
    </row>
    <row r="18" spans="1:11" ht="25.5" x14ac:dyDescent="0.2">
      <c r="A18" s="20" t="s">
        <v>22</v>
      </c>
      <c r="B18" s="5" t="s">
        <v>23</v>
      </c>
      <c r="C18" s="37" t="s">
        <v>49</v>
      </c>
      <c r="D18" s="17">
        <v>50.33</v>
      </c>
      <c r="E18" s="17"/>
      <c r="F18" s="17"/>
      <c r="G18" s="22"/>
      <c r="H18" s="22"/>
      <c r="I18" s="24"/>
      <c r="J18" s="17">
        <f>D18</f>
        <v>50.33</v>
      </c>
      <c r="K18" s="23"/>
    </row>
    <row r="19" spans="1:11" ht="25.5" x14ac:dyDescent="0.2">
      <c r="A19" s="20" t="s">
        <v>24</v>
      </c>
      <c r="B19" s="5" t="s">
        <v>47</v>
      </c>
      <c r="C19" s="37"/>
      <c r="D19" s="21"/>
      <c r="E19" s="21"/>
      <c r="F19" s="21"/>
      <c r="G19" s="22"/>
      <c r="H19" s="22"/>
      <c r="I19" s="24"/>
      <c r="J19" s="21"/>
      <c r="K19" s="23"/>
    </row>
    <row r="20" spans="1:11" ht="25.5" x14ac:dyDescent="0.2">
      <c r="A20" s="20" t="s">
        <v>25</v>
      </c>
      <c r="B20" s="5" t="s">
        <v>26</v>
      </c>
      <c r="C20" s="37" t="s">
        <v>51</v>
      </c>
      <c r="D20" s="17">
        <v>2.1800000000000002</v>
      </c>
      <c r="E20" s="17"/>
      <c r="F20" s="17"/>
      <c r="G20" s="24">
        <v>0.92</v>
      </c>
      <c r="H20" s="24">
        <f>G20*10%</f>
        <v>9.2000000000000012E-2</v>
      </c>
      <c r="I20" s="24">
        <f>G20+H20</f>
        <v>1.012</v>
      </c>
      <c r="J20" s="17">
        <f>D20+G20+H20</f>
        <v>3.1920000000000002</v>
      </c>
      <c r="K20" s="23"/>
    </row>
    <row r="21" spans="1:11" ht="25.5" x14ac:dyDescent="0.2">
      <c r="A21" s="20" t="s">
        <v>27</v>
      </c>
      <c r="B21" s="5" t="s">
        <v>28</v>
      </c>
      <c r="C21" s="37" t="s">
        <v>51</v>
      </c>
      <c r="D21" s="17">
        <v>1.06</v>
      </c>
      <c r="E21" s="17"/>
      <c r="F21" s="17"/>
      <c r="G21" s="24">
        <v>0.89</v>
      </c>
      <c r="H21" s="24">
        <f>G21*10%</f>
        <v>8.900000000000001E-2</v>
      </c>
      <c r="I21" s="24">
        <f>G21+H21</f>
        <v>0.97899999999999998</v>
      </c>
      <c r="J21" s="17">
        <f>D21+G21+H21</f>
        <v>2.0390000000000001</v>
      </c>
      <c r="K21" s="23"/>
    </row>
    <row r="22" spans="1:11" ht="25.5" x14ac:dyDescent="0.2">
      <c r="A22" s="26" t="s">
        <v>29</v>
      </c>
      <c r="B22" s="5" t="s">
        <v>30</v>
      </c>
      <c r="C22" s="37" t="s">
        <v>51</v>
      </c>
      <c r="D22" s="17">
        <v>24.7</v>
      </c>
      <c r="E22" s="17"/>
      <c r="F22" s="17"/>
      <c r="G22" s="24">
        <v>1.72</v>
      </c>
      <c r="H22" s="24">
        <f>G22*10%</f>
        <v>0.17200000000000001</v>
      </c>
      <c r="I22" s="24">
        <f>G22+H22</f>
        <v>1.8919999999999999</v>
      </c>
      <c r="J22" s="17">
        <f>D22+G22+H22</f>
        <v>26.591999999999999</v>
      </c>
      <c r="K22" s="23"/>
    </row>
    <row r="23" spans="1:11" ht="13.5" customHeight="1" x14ac:dyDescent="0.2">
      <c r="A23" s="43" t="s">
        <v>45</v>
      </c>
      <c r="B23" s="43"/>
      <c r="C23" s="39"/>
      <c r="D23" s="27"/>
      <c r="E23" s="27"/>
      <c r="F23" s="27"/>
      <c r="G23" s="27"/>
      <c r="H23" s="27"/>
      <c r="I23" s="27"/>
      <c r="J23" s="27"/>
      <c r="K23" s="23"/>
    </row>
    <row r="24" spans="1:11" ht="73.5" customHeight="1" x14ac:dyDescent="0.2">
      <c r="A24" s="12" t="s">
        <v>1</v>
      </c>
      <c r="B24" s="12" t="s">
        <v>2</v>
      </c>
      <c r="C24" s="36" t="s">
        <v>54</v>
      </c>
      <c r="D24" s="11" t="s">
        <v>56</v>
      </c>
      <c r="E24" s="11" t="s">
        <v>57</v>
      </c>
      <c r="F24" s="11" t="s">
        <v>58</v>
      </c>
      <c r="G24" s="11" t="s">
        <v>59</v>
      </c>
      <c r="H24" s="11" t="s">
        <v>60</v>
      </c>
      <c r="I24" s="11" t="s">
        <v>61</v>
      </c>
      <c r="J24" s="11" t="s">
        <v>55</v>
      </c>
    </row>
    <row r="25" spans="1:11" x14ac:dyDescent="0.2">
      <c r="A25" s="12">
        <v>1</v>
      </c>
      <c r="B25" s="2">
        <v>2</v>
      </c>
      <c r="C25" s="36">
        <v>11</v>
      </c>
      <c r="D25" s="3">
        <v>12</v>
      </c>
      <c r="E25" s="3">
        <v>13</v>
      </c>
      <c r="F25" s="3">
        <v>14</v>
      </c>
      <c r="G25" s="3">
        <v>15</v>
      </c>
      <c r="H25" s="3">
        <v>16</v>
      </c>
      <c r="I25" s="3">
        <v>17</v>
      </c>
      <c r="J25" s="3">
        <v>18</v>
      </c>
    </row>
    <row r="26" spans="1:11" x14ac:dyDescent="0.2">
      <c r="A26" s="26" t="s">
        <v>31</v>
      </c>
      <c r="B26" s="5" t="s">
        <v>32</v>
      </c>
      <c r="C26" s="37"/>
      <c r="D26" s="6"/>
      <c r="E26" s="6"/>
      <c r="F26" s="6"/>
      <c r="G26" s="7"/>
      <c r="H26" s="7"/>
      <c r="I26" s="7"/>
      <c r="J26" s="7"/>
    </row>
    <row r="27" spans="1:11" ht="22.5" x14ac:dyDescent="0.2">
      <c r="A27" s="26" t="s">
        <v>33</v>
      </c>
      <c r="B27" s="5" t="s">
        <v>34</v>
      </c>
      <c r="C27" s="37" t="s">
        <v>52</v>
      </c>
      <c r="D27" s="17">
        <v>2.3199999999999998</v>
      </c>
      <c r="E27" s="17">
        <f>D27*20%</f>
        <v>0.46399999999999997</v>
      </c>
      <c r="F27" s="17">
        <f>D27+E27</f>
        <v>2.7839999999999998</v>
      </c>
      <c r="G27" s="24">
        <v>0.01</v>
      </c>
      <c r="H27" s="28">
        <f>G27*10%</f>
        <v>1E-3</v>
      </c>
      <c r="I27" s="28">
        <f>G27+H27</f>
        <v>1.0999999999999999E-2</v>
      </c>
      <c r="J27" s="17">
        <f>D27+E27+G27</f>
        <v>2.7939999999999996</v>
      </c>
    </row>
    <row r="28" spans="1:11" ht="38.25" x14ac:dyDescent="0.2">
      <c r="A28" s="26" t="s">
        <v>35</v>
      </c>
      <c r="B28" s="5" t="s">
        <v>36</v>
      </c>
      <c r="C28" s="37" t="s">
        <v>52</v>
      </c>
      <c r="D28" s="17">
        <v>20.62</v>
      </c>
      <c r="E28" s="17"/>
      <c r="F28" s="17">
        <f>D28+E28</f>
        <v>20.62</v>
      </c>
      <c r="G28" s="24">
        <v>1.7</v>
      </c>
      <c r="H28" s="28">
        <f>G28*10%</f>
        <v>0.17</v>
      </c>
      <c r="I28" s="28">
        <f>G28+H28</f>
        <v>1.8699999999999999</v>
      </c>
      <c r="J28" s="4">
        <f>D28+E28+G28+H28</f>
        <v>22.490000000000002</v>
      </c>
      <c r="K28" s="23"/>
    </row>
    <row r="29" spans="1:11" x14ac:dyDescent="0.2">
      <c r="A29" s="43" t="s">
        <v>45</v>
      </c>
      <c r="B29" s="43"/>
      <c r="C29" s="33"/>
      <c r="D29" s="29"/>
      <c r="E29" s="29"/>
      <c r="F29" s="29"/>
      <c r="G29" s="27"/>
      <c r="H29" s="27"/>
      <c r="I29" s="27"/>
      <c r="J29" s="27"/>
      <c r="K29" s="23"/>
    </row>
    <row r="30" spans="1:11" x14ac:dyDescent="0.2">
      <c r="A30" s="30"/>
      <c r="B30" s="8"/>
      <c r="C30" s="8"/>
      <c r="D30" s="31"/>
      <c r="E30" s="31"/>
      <c r="F30" s="31"/>
      <c r="G30" s="32"/>
      <c r="H30" s="32"/>
      <c r="I30" s="32"/>
      <c r="J30" s="31"/>
    </row>
    <row r="32" spans="1:11" x14ac:dyDescent="0.2">
      <c r="B32" s="1" t="s">
        <v>37</v>
      </c>
      <c r="D32" s="1" t="s">
        <v>38</v>
      </c>
    </row>
  </sheetData>
  <mergeCells count="4">
    <mergeCell ref="A29:B29"/>
    <mergeCell ref="A1:J1"/>
    <mergeCell ref="A2:J2"/>
    <mergeCell ref="A23:B23"/>
  </mergeCells>
  <phoneticPr fontId="20" type="noConversion"/>
  <pageMargins left="0.6692913385826772" right="0" top="0" bottom="0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2"/>
  <sheetViews>
    <sheetView view="pageBreakPreview" zoomScaleNormal="110" zoomScaleSheetLayoutView="100" workbookViewId="0">
      <selection sqref="A1:IV4"/>
    </sheetView>
  </sheetViews>
  <sheetFormatPr defaultRowHeight="12.75" x14ac:dyDescent="0.2"/>
  <cols>
    <col min="1" max="1" width="6.140625" style="9" customWidth="1"/>
    <col min="2" max="2" width="50.7109375" style="1" customWidth="1"/>
    <col min="3" max="3" width="8.7109375" style="1" customWidth="1"/>
    <col min="4" max="4" width="8.42578125" style="1" customWidth="1"/>
    <col min="5" max="5" width="6.140625" style="1" customWidth="1"/>
    <col min="6" max="6" width="6.5703125" style="1" customWidth="1"/>
    <col min="7" max="7" width="7.28515625" style="1" customWidth="1"/>
    <col min="8" max="9" width="7" style="1" customWidth="1"/>
    <col min="10" max="10" width="7.7109375" style="1" customWidth="1"/>
    <col min="11" max="16384" width="9.140625" style="1"/>
  </cols>
  <sheetData>
    <row r="1" spans="1:11" ht="18.75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x14ac:dyDescent="0.2">
      <c r="A2" s="45" t="s">
        <v>64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ht="61.5" customHeight="1" x14ac:dyDescent="0.2">
      <c r="A3" s="10" t="s">
        <v>1</v>
      </c>
      <c r="B3" s="10" t="s">
        <v>2</v>
      </c>
      <c r="C3" s="34" t="s">
        <v>54</v>
      </c>
      <c r="D3" s="11" t="s">
        <v>56</v>
      </c>
      <c r="E3" s="11" t="s">
        <v>57</v>
      </c>
      <c r="F3" s="11" t="s">
        <v>58</v>
      </c>
      <c r="G3" s="11" t="s">
        <v>59</v>
      </c>
      <c r="H3" s="11" t="s">
        <v>60</v>
      </c>
      <c r="I3" s="11" t="s">
        <v>61</v>
      </c>
      <c r="J3" s="11" t="s">
        <v>55</v>
      </c>
    </row>
    <row r="4" spans="1:11" x14ac:dyDescent="0.2">
      <c r="A4" s="12">
        <v>1</v>
      </c>
      <c r="B4" s="2">
        <v>2</v>
      </c>
      <c r="C4" s="2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1" x14ac:dyDescent="0.2">
      <c r="A5" s="13" t="s">
        <v>3</v>
      </c>
      <c r="B5" s="14" t="s">
        <v>4</v>
      </c>
      <c r="C5" s="14"/>
      <c r="D5" s="15"/>
      <c r="E5" s="15"/>
      <c r="F5" s="15"/>
      <c r="G5" s="15"/>
      <c r="H5" s="15"/>
      <c r="I5" s="15"/>
      <c r="J5" s="15"/>
    </row>
    <row r="6" spans="1:11" ht="38.25" x14ac:dyDescent="0.2">
      <c r="A6" s="13" t="s">
        <v>5</v>
      </c>
      <c r="B6" s="16" t="s">
        <v>6</v>
      </c>
      <c r="C6" s="35" t="s">
        <v>48</v>
      </c>
      <c r="D6" s="17">
        <v>3.93</v>
      </c>
      <c r="E6" s="17"/>
      <c r="F6" s="17"/>
      <c r="G6" s="18"/>
      <c r="H6" s="18"/>
      <c r="I6" s="18"/>
      <c r="J6" s="17">
        <f>D6</f>
        <v>3.93</v>
      </c>
    </row>
    <row r="7" spans="1:11" ht="38.25" hidden="1" x14ac:dyDescent="0.2">
      <c r="A7" s="13" t="s">
        <v>7</v>
      </c>
      <c r="B7" s="19" t="s">
        <v>8</v>
      </c>
      <c r="C7" s="36"/>
      <c r="D7" s="17">
        <v>3.16</v>
      </c>
      <c r="E7" s="17"/>
      <c r="F7" s="17"/>
      <c r="G7" s="18"/>
      <c r="H7" s="18"/>
      <c r="I7" s="18"/>
      <c r="J7" s="17">
        <v>3.16</v>
      </c>
    </row>
    <row r="8" spans="1:11" x14ac:dyDescent="0.2">
      <c r="A8" s="20" t="s">
        <v>9</v>
      </c>
      <c r="B8" s="5" t="s">
        <v>39</v>
      </c>
      <c r="C8" s="37"/>
      <c r="D8" s="21"/>
      <c r="E8" s="21"/>
      <c r="F8" s="21"/>
      <c r="G8" s="22"/>
      <c r="H8" s="22"/>
      <c r="I8" s="22"/>
      <c r="J8" s="21"/>
      <c r="K8" s="23"/>
    </row>
    <row r="9" spans="1:11" ht="42" customHeight="1" x14ac:dyDescent="0.2">
      <c r="A9" s="20" t="s">
        <v>10</v>
      </c>
      <c r="B9" s="5" t="s">
        <v>11</v>
      </c>
      <c r="C9" s="37" t="s">
        <v>49</v>
      </c>
      <c r="D9" s="17">
        <v>68.989999999999995</v>
      </c>
      <c r="E9" s="17"/>
      <c r="F9" s="17"/>
      <c r="G9" s="24">
        <v>22.89</v>
      </c>
      <c r="H9" s="24">
        <f>G9*10%</f>
        <v>2.2890000000000001</v>
      </c>
      <c r="I9" s="24">
        <f>G9+H9</f>
        <v>25.179000000000002</v>
      </c>
      <c r="J9" s="17">
        <f>D9+I9</f>
        <v>94.168999999999997</v>
      </c>
      <c r="K9" s="23"/>
    </row>
    <row r="10" spans="1:11" ht="25.5" x14ac:dyDescent="0.2">
      <c r="A10" s="20" t="s">
        <v>12</v>
      </c>
      <c r="B10" s="5" t="s">
        <v>13</v>
      </c>
      <c r="C10" s="37" t="s">
        <v>50</v>
      </c>
      <c r="D10" s="17">
        <v>162.78</v>
      </c>
      <c r="E10" s="17"/>
      <c r="F10" s="17"/>
      <c r="G10" s="22"/>
      <c r="H10" s="22"/>
      <c r="I10" s="24"/>
      <c r="J10" s="17">
        <f>D10</f>
        <v>162.78</v>
      </c>
      <c r="K10" s="23"/>
    </row>
    <row r="11" spans="1:11" ht="25.5" x14ac:dyDescent="0.2">
      <c r="A11" s="25" t="s">
        <v>14</v>
      </c>
      <c r="B11" s="5" t="s">
        <v>15</v>
      </c>
      <c r="C11" s="37" t="s">
        <v>50</v>
      </c>
      <c r="D11" s="17">
        <v>43.57</v>
      </c>
      <c r="E11" s="17"/>
      <c r="F11" s="17"/>
      <c r="G11" s="22"/>
      <c r="H11" s="22"/>
      <c r="I11" s="24"/>
      <c r="J11" s="17">
        <f>D11</f>
        <v>43.57</v>
      </c>
      <c r="K11" s="23"/>
    </row>
    <row r="12" spans="1:11" ht="27" hidden="1" customHeight="1" x14ac:dyDescent="0.2">
      <c r="A12" s="20" t="s">
        <v>40</v>
      </c>
      <c r="B12" s="5" t="s">
        <v>41</v>
      </c>
      <c r="C12" s="37" t="s">
        <v>50</v>
      </c>
      <c r="D12" s="17">
        <v>25</v>
      </c>
      <c r="E12" s="17"/>
      <c r="F12" s="17"/>
      <c r="G12" s="22"/>
      <c r="H12" s="22"/>
      <c r="I12" s="24"/>
      <c r="J12" s="17">
        <f>D12</f>
        <v>25</v>
      </c>
      <c r="K12" s="23"/>
    </row>
    <row r="13" spans="1:11" ht="22.5" x14ac:dyDescent="0.2">
      <c r="A13" s="20" t="s">
        <v>16</v>
      </c>
      <c r="B13" s="5" t="s">
        <v>17</v>
      </c>
      <c r="C13" s="37" t="s">
        <v>53</v>
      </c>
      <c r="D13" s="17">
        <v>95.28</v>
      </c>
      <c r="E13" s="17"/>
      <c r="F13" s="17"/>
      <c r="G13" s="24">
        <v>199.48</v>
      </c>
      <c r="H13" s="24">
        <f>G13*10%</f>
        <v>19.948</v>
      </c>
      <c r="I13" s="24">
        <f>G13+H13</f>
        <v>219.428</v>
      </c>
      <c r="J13" s="41">
        <f>D13+G13+H13</f>
        <v>314.70799999999997</v>
      </c>
      <c r="K13" s="23"/>
    </row>
    <row r="14" spans="1:11" ht="25.5" x14ac:dyDescent="0.2">
      <c r="A14" s="20" t="s">
        <v>18</v>
      </c>
      <c r="B14" s="5" t="s">
        <v>19</v>
      </c>
      <c r="C14" s="37" t="s">
        <v>53</v>
      </c>
      <c r="D14" s="17">
        <v>74.52</v>
      </c>
      <c r="E14" s="17"/>
      <c r="F14" s="17"/>
      <c r="G14" s="24">
        <v>0.36</v>
      </c>
      <c r="H14" s="24">
        <f>G14*10%</f>
        <v>3.5999999999999997E-2</v>
      </c>
      <c r="I14" s="24">
        <f>G14+H14</f>
        <v>0.39599999999999996</v>
      </c>
      <c r="J14" s="17">
        <f>D14+G14+H14</f>
        <v>74.915999999999997</v>
      </c>
      <c r="K14" s="23"/>
    </row>
    <row r="15" spans="1:11" ht="25.5" x14ac:dyDescent="0.2">
      <c r="A15" s="20" t="s">
        <v>42</v>
      </c>
      <c r="B15" s="5" t="s">
        <v>46</v>
      </c>
      <c r="C15" s="38"/>
      <c r="D15" s="21"/>
      <c r="E15" s="21"/>
      <c r="F15" s="21"/>
      <c r="G15" s="22"/>
      <c r="H15" s="22"/>
      <c r="I15" s="24"/>
      <c r="J15" s="21"/>
      <c r="K15" s="23"/>
    </row>
    <row r="16" spans="1:11" ht="25.5" x14ac:dyDescent="0.2">
      <c r="A16" s="20" t="s">
        <v>43</v>
      </c>
      <c r="B16" s="5" t="s">
        <v>44</v>
      </c>
      <c r="C16" s="37" t="s">
        <v>49</v>
      </c>
      <c r="D16" s="17">
        <v>24.31</v>
      </c>
      <c r="E16" s="17"/>
      <c r="F16" s="17"/>
      <c r="G16" s="22"/>
      <c r="H16" s="22"/>
      <c r="I16" s="24"/>
      <c r="J16" s="17">
        <f>D16</f>
        <v>24.31</v>
      </c>
      <c r="K16" s="23"/>
    </row>
    <row r="17" spans="1:11" x14ac:dyDescent="0.2">
      <c r="A17" s="20" t="s">
        <v>20</v>
      </c>
      <c r="B17" s="5" t="s">
        <v>21</v>
      </c>
      <c r="C17" s="37"/>
      <c r="D17" s="21"/>
      <c r="E17" s="21"/>
      <c r="F17" s="21"/>
      <c r="G17" s="22"/>
      <c r="H17" s="22"/>
      <c r="I17" s="24"/>
      <c r="J17" s="21"/>
      <c r="K17" s="23"/>
    </row>
    <row r="18" spans="1:11" ht="25.5" x14ac:dyDescent="0.2">
      <c r="A18" s="20" t="s">
        <v>22</v>
      </c>
      <c r="B18" s="5" t="s">
        <v>23</v>
      </c>
      <c r="C18" s="37" t="s">
        <v>49</v>
      </c>
      <c r="D18" s="17">
        <v>64.760000000000005</v>
      </c>
      <c r="E18" s="17"/>
      <c r="F18" s="17"/>
      <c r="G18" s="22"/>
      <c r="H18" s="22"/>
      <c r="I18" s="24"/>
      <c r="J18" s="17">
        <f>D18</f>
        <v>64.760000000000005</v>
      </c>
      <c r="K18" s="23"/>
    </row>
    <row r="19" spans="1:11" ht="25.5" x14ac:dyDescent="0.2">
      <c r="A19" s="20" t="s">
        <v>24</v>
      </c>
      <c r="B19" s="5" t="s">
        <v>47</v>
      </c>
      <c r="C19" s="37"/>
      <c r="D19" s="21"/>
      <c r="E19" s="21"/>
      <c r="F19" s="21"/>
      <c r="G19" s="22"/>
      <c r="H19" s="22"/>
      <c r="I19" s="24"/>
      <c r="J19" s="21"/>
      <c r="K19" s="23"/>
    </row>
    <row r="20" spans="1:11" ht="25.5" x14ac:dyDescent="0.2">
      <c r="A20" s="20" t="s">
        <v>25</v>
      </c>
      <c r="B20" s="5" t="s">
        <v>26</v>
      </c>
      <c r="C20" s="37" t="s">
        <v>51</v>
      </c>
      <c r="D20" s="17">
        <v>2.94</v>
      </c>
      <c r="E20" s="17"/>
      <c r="F20" s="17"/>
      <c r="G20" s="24">
        <v>0.92</v>
      </c>
      <c r="H20" s="24">
        <f>G20*10%</f>
        <v>9.2000000000000012E-2</v>
      </c>
      <c r="I20" s="24">
        <f>G20+H20</f>
        <v>1.012</v>
      </c>
      <c r="J20" s="17">
        <f>D20+G20+H20</f>
        <v>3.952</v>
      </c>
      <c r="K20" s="23"/>
    </row>
    <row r="21" spans="1:11" ht="25.5" x14ac:dyDescent="0.2">
      <c r="A21" s="20" t="s">
        <v>27</v>
      </c>
      <c r="B21" s="5" t="s">
        <v>28</v>
      </c>
      <c r="C21" s="37" t="s">
        <v>51</v>
      </c>
      <c r="D21" s="17">
        <v>1.46</v>
      </c>
      <c r="E21" s="17"/>
      <c r="F21" s="17"/>
      <c r="G21" s="24">
        <v>0.89</v>
      </c>
      <c r="H21" s="24">
        <f>G21*10%</f>
        <v>8.900000000000001E-2</v>
      </c>
      <c r="I21" s="24">
        <f>G21+H21</f>
        <v>0.97899999999999998</v>
      </c>
      <c r="J21" s="17">
        <f>D21+G21+H21</f>
        <v>2.4390000000000001</v>
      </c>
      <c r="K21" s="23"/>
    </row>
    <row r="22" spans="1:11" ht="25.5" x14ac:dyDescent="0.2">
      <c r="A22" s="26" t="s">
        <v>29</v>
      </c>
      <c r="B22" s="5" t="s">
        <v>30</v>
      </c>
      <c r="C22" s="37" t="s">
        <v>51</v>
      </c>
      <c r="D22" s="17">
        <v>33.28</v>
      </c>
      <c r="E22" s="17"/>
      <c r="F22" s="17"/>
      <c r="G22" s="24">
        <v>1.72</v>
      </c>
      <c r="H22" s="24">
        <f>G22*10%</f>
        <v>0.17200000000000001</v>
      </c>
      <c r="I22" s="24">
        <f>G22+H22</f>
        <v>1.8919999999999999</v>
      </c>
      <c r="J22" s="17">
        <f>D22+G22+H22</f>
        <v>35.171999999999997</v>
      </c>
      <c r="K22" s="23"/>
    </row>
    <row r="23" spans="1:11" ht="13.5" customHeight="1" x14ac:dyDescent="0.2">
      <c r="A23" s="43" t="s">
        <v>45</v>
      </c>
      <c r="B23" s="43"/>
      <c r="C23" s="39"/>
      <c r="D23" s="27"/>
      <c r="E23" s="27"/>
      <c r="F23" s="27"/>
      <c r="G23" s="27"/>
      <c r="H23" s="27"/>
      <c r="I23" s="27"/>
      <c r="J23" s="27"/>
      <c r="K23" s="23"/>
    </row>
    <row r="24" spans="1:11" ht="73.5" customHeight="1" x14ac:dyDescent="0.2">
      <c r="A24" s="12" t="s">
        <v>1</v>
      </c>
      <c r="B24" s="12" t="s">
        <v>2</v>
      </c>
      <c r="C24" s="36" t="s">
        <v>54</v>
      </c>
      <c r="D24" s="11" t="s">
        <v>56</v>
      </c>
      <c r="E24" s="11" t="s">
        <v>57</v>
      </c>
      <c r="F24" s="11" t="s">
        <v>58</v>
      </c>
      <c r="G24" s="11" t="s">
        <v>59</v>
      </c>
      <c r="H24" s="11" t="s">
        <v>60</v>
      </c>
      <c r="I24" s="11" t="s">
        <v>61</v>
      </c>
      <c r="J24" s="11" t="s">
        <v>55</v>
      </c>
    </row>
    <row r="25" spans="1:11" x14ac:dyDescent="0.2">
      <c r="A25" s="12">
        <v>1</v>
      </c>
      <c r="B25" s="2">
        <v>2</v>
      </c>
      <c r="C25" s="36">
        <v>11</v>
      </c>
      <c r="D25" s="3">
        <v>12</v>
      </c>
      <c r="E25" s="3">
        <v>13</v>
      </c>
      <c r="F25" s="3">
        <v>14</v>
      </c>
      <c r="G25" s="3">
        <v>15</v>
      </c>
      <c r="H25" s="3">
        <v>16</v>
      </c>
      <c r="I25" s="3">
        <v>17</v>
      </c>
      <c r="J25" s="3">
        <v>18</v>
      </c>
    </row>
    <row r="26" spans="1:11" x14ac:dyDescent="0.2">
      <c r="A26" s="26" t="s">
        <v>31</v>
      </c>
      <c r="B26" s="5" t="s">
        <v>32</v>
      </c>
      <c r="C26" s="37"/>
      <c r="D26" s="6"/>
      <c r="E26" s="6"/>
      <c r="F26" s="6"/>
      <c r="G26" s="7"/>
      <c r="H26" s="7"/>
      <c r="I26" s="7"/>
      <c r="J26" s="7"/>
    </row>
    <row r="27" spans="1:11" ht="22.5" x14ac:dyDescent="0.2">
      <c r="A27" s="26" t="s">
        <v>33</v>
      </c>
      <c r="B27" s="5" t="s">
        <v>34</v>
      </c>
      <c r="C27" s="37" t="s">
        <v>52</v>
      </c>
      <c r="D27" s="17">
        <v>2.6</v>
      </c>
      <c r="E27" s="17">
        <f>D27*20%</f>
        <v>0.52</v>
      </c>
      <c r="F27" s="17">
        <f>D27+E27</f>
        <v>3.12</v>
      </c>
      <c r="G27" s="24">
        <v>0.01</v>
      </c>
      <c r="H27" s="28">
        <f>G27*10%</f>
        <v>1E-3</v>
      </c>
      <c r="I27" s="28">
        <f>G27+H27</f>
        <v>1.0999999999999999E-2</v>
      </c>
      <c r="J27" s="17">
        <f>D27+E27+G27</f>
        <v>3.13</v>
      </c>
    </row>
    <row r="28" spans="1:11" ht="38.25" x14ac:dyDescent="0.2">
      <c r="A28" s="26" t="s">
        <v>35</v>
      </c>
      <c r="B28" s="5" t="s">
        <v>36</v>
      </c>
      <c r="C28" s="37" t="s">
        <v>52</v>
      </c>
      <c r="D28" s="17">
        <v>28.52</v>
      </c>
      <c r="E28" s="17"/>
      <c r="F28" s="17">
        <f>D28+E28</f>
        <v>28.52</v>
      </c>
      <c r="G28" s="24">
        <v>1.7</v>
      </c>
      <c r="H28" s="28">
        <f>G28*10%</f>
        <v>0.17</v>
      </c>
      <c r="I28" s="28">
        <f>G28+H28</f>
        <v>1.8699999999999999</v>
      </c>
      <c r="J28" s="4">
        <f>D28+E28+G28+H28</f>
        <v>30.39</v>
      </c>
      <c r="K28" s="23"/>
    </row>
    <row r="29" spans="1:11" x14ac:dyDescent="0.2">
      <c r="A29" s="43" t="s">
        <v>45</v>
      </c>
      <c r="B29" s="43"/>
      <c r="C29" s="33"/>
      <c r="D29" s="29"/>
      <c r="E29" s="29"/>
      <c r="F29" s="29"/>
      <c r="G29" s="27"/>
      <c r="H29" s="27"/>
      <c r="I29" s="27"/>
      <c r="J29" s="27"/>
      <c r="K29" s="23"/>
    </row>
    <row r="30" spans="1:11" x14ac:dyDescent="0.2">
      <c r="A30" s="30"/>
      <c r="B30" s="8"/>
      <c r="C30" s="8"/>
      <c r="D30" s="31"/>
      <c r="E30" s="31"/>
      <c r="F30" s="31"/>
      <c r="G30" s="32"/>
      <c r="H30" s="32"/>
      <c r="I30" s="32"/>
      <c r="J30" s="31"/>
    </row>
    <row r="32" spans="1:11" x14ac:dyDescent="0.2">
      <c r="B32" s="1" t="s">
        <v>37</v>
      </c>
      <c r="D32" s="1" t="s">
        <v>38</v>
      </c>
    </row>
  </sheetData>
  <mergeCells count="4">
    <mergeCell ref="A29:B29"/>
    <mergeCell ref="A1:J1"/>
    <mergeCell ref="A2:J2"/>
    <mergeCell ref="A23:B23"/>
  </mergeCells>
  <phoneticPr fontId="20" type="noConversion"/>
  <pageMargins left="0.6692913385826772" right="0" top="0" bottom="0" header="0.51181102362204722" footer="0.51181102362204722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2"/>
  <sheetViews>
    <sheetView tabSelected="1" view="pageBreakPreview" zoomScaleNormal="110" zoomScaleSheetLayoutView="100" workbookViewId="0">
      <selection activeCell="D32" sqref="D32"/>
    </sheetView>
  </sheetViews>
  <sheetFormatPr defaultRowHeight="12.75" x14ac:dyDescent="0.2"/>
  <cols>
    <col min="1" max="1" width="6.140625" style="9" customWidth="1"/>
    <col min="2" max="2" width="50.7109375" style="1" customWidth="1"/>
    <col min="3" max="3" width="11" style="1" customWidth="1"/>
    <col min="4" max="4" width="8.42578125" style="1" customWidth="1"/>
    <col min="5" max="5" width="6.140625" style="1" customWidth="1"/>
    <col min="6" max="6" width="6.5703125" style="1" customWidth="1"/>
    <col min="7" max="7" width="7.28515625" style="1" customWidth="1"/>
    <col min="8" max="9" width="7" style="1" customWidth="1"/>
    <col min="10" max="10" width="7.7109375" style="1" customWidth="1"/>
    <col min="11" max="16384" width="9.140625" style="1"/>
  </cols>
  <sheetData>
    <row r="1" spans="1:11" ht="18.75" x14ac:dyDescent="0.3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x14ac:dyDescent="0.2">
      <c r="A2" s="45" t="s">
        <v>66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ht="61.5" customHeight="1" x14ac:dyDescent="0.2">
      <c r="A3" s="10" t="s">
        <v>67</v>
      </c>
      <c r="B3" s="10" t="s">
        <v>68</v>
      </c>
      <c r="C3" s="34" t="s">
        <v>69</v>
      </c>
      <c r="D3" s="11" t="s">
        <v>70</v>
      </c>
      <c r="E3" s="11" t="s">
        <v>71</v>
      </c>
      <c r="F3" s="11" t="s">
        <v>72</v>
      </c>
      <c r="G3" s="11" t="s">
        <v>73</v>
      </c>
      <c r="H3" s="11" t="s">
        <v>74</v>
      </c>
      <c r="I3" s="11" t="s">
        <v>75</v>
      </c>
      <c r="J3" s="11" t="s">
        <v>76</v>
      </c>
    </row>
    <row r="4" spans="1:11" x14ac:dyDescent="0.2">
      <c r="A4" s="12">
        <v>1</v>
      </c>
      <c r="B4" s="2">
        <v>2</v>
      </c>
      <c r="C4" s="2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1" x14ac:dyDescent="0.2">
      <c r="A5" s="13" t="s">
        <v>3</v>
      </c>
      <c r="B5" s="14" t="s">
        <v>77</v>
      </c>
      <c r="C5" s="14"/>
      <c r="D5" s="15"/>
      <c r="E5" s="15"/>
      <c r="F5" s="15"/>
      <c r="G5" s="15"/>
      <c r="H5" s="15"/>
      <c r="I5" s="15"/>
      <c r="J5" s="15"/>
    </row>
    <row r="6" spans="1:11" ht="25.5" x14ac:dyDescent="0.2">
      <c r="A6" s="13" t="s">
        <v>5</v>
      </c>
      <c r="B6" s="16" t="s">
        <v>78</v>
      </c>
      <c r="C6" s="35" t="s">
        <v>79</v>
      </c>
      <c r="D6" s="17">
        <v>4.05</v>
      </c>
      <c r="E6" s="17"/>
      <c r="F6" s="17"/>
      <c r="G6" s="18"/>
      <c r="H6" s="18"/>
      <c r="I6" s="18"/>
      <c r="J6" s="17">
        <f>D6</f>
        <v>4.05</v>
      </c>
    </row>
    <row r="7" spans="1:11" ht="38.25" hidden="1" x14ac:dyDescent="0.2">
      <c r="A7" s="13" t="s">
        <v>7</v>
      </c>
      <c r="B7" s="19" t="s">
        <v>8</v>
      </c>
      <c r="C7" s="36"/>
      <c r="D7" s="17">
        <v>3.16</v>
      </c>
      <c r="E7" s="17"/>
      <c r="F7" s="17"/>
      <c r="G7" s="18"/>
      <c r="H7" s="18"/>
      <c r="I7" s="18"/>
      <c r="J7" s="17">
        <v>3.16</v>
      </c>
    </row>
    <row r="8" spans="1:11" x14ac:dyDescent="0.2">
      <c r="A8" s="20" t="s">
        <v>9</v>
      </c>
      <c r="B8" s="5" t="s">
        <v>80</v>
      </c>
      <c r="C8" s="37"/>
      <c r="D8" s="21"/>
      <c r="E8" s="21"/>
      <c r="F8" s="21"/>
      <c r="G8" s="22"/>
      <c r="H8" s="22"/>
      <c r="I8" s="22"/>
      <c r="J8" s="21"/>
      <c r="K8" s="23"/>
    </row>
    <row r="9" spans="1:11" ht="42" customHeight="1" x14ac:dyDescent="0.2">
      <c r="A9" s="20" t="s">
        <v>10</v>
      </c>
      <c r="B9" s="5" t="s">
        <v>81</v>
      </c>
      <c r="C9" s="37" t="s">
        <v>82</v>
      </c>
      <c r="D9" s="17">
        <v>70.34</v>
      </c>
      <c r="E9" s="17"/>
      <c r="F9" s="17"/>
      <c r="G9" s="24">
        <v>22.89</v>
      </c>
      <c r="H9" s="24">
        <f>G9*10%</f>
        <v>2.2890000000000001</v>
      </c>
      <c r="I9" s="24">
        <f>G9+H9</f>
        <v>25.179000000000002</v>
      </c>
      <c r="J9" s="17">
        <f>D9+I9</f>
        <v>95.519000000000005</v>
      </c>
      <c r="K9" s="23"/>
    </row>
    <row r="10" spans="1:11" ht="38.25" x14ac:dyDescent="0.2">
      <c r="A10" s="20" t="s">
        <v>12</v>
      </c>
      <c r="B10" s="5" t="s">
        <v>83</v>
      </c>
      <c r="C10" s="37" t="s">
        <v>84</v>
      </c>
      <c r="D10" s="17">
        <v>165.08</v>
      </c>
      <c r="E10" s="17"/>
      <c r="F10" s="17"/>
      <c r="G10" s="22"/>
      <c r="H10" s="22"/>
      <c r="I10" s="24"/>
      <c r="J10" s="17">
        <f>D10</f>
        <v>165.08</v>
      </c>
      <c r="K10" s="23"/>
    </row>
    <row r="11" spans="1:11" ht="25.5" x14ac:dyDescent="0.2">
      <c r="A11" s="25" t="s">
        <v>14</v>
      </c>
      <c r="B11" s="5" t="s">
        <v>85</v>
      </c>
      <c r="C11" s="37" t="s">
        <v>84</v>
      </c>
      <c r="D11" s="17">
        <v>44.86</v>
      </c>
      <c r="E11" s="17"/>
      <c r="F11" s="17"/>
      <c r="G11" s="22"/>
      <c r="H11" s="22"/>
      <c r="I11" s="24"/>
      <c r="J11" s="17">
        <f>D11</f>
        <v>44.86</v>
      </c>
      <c r="K11" s="23"/>
    </row>
    <row r="12" spans="1:11" ht="27" hidden="1" customHeight="1" x14ac:dyDescent="0.2">
      <c r="A12" s="20" t="s">
        <v>40</v>
      </c>
      <c r="B12" s="5" t="s">
        <v>41</v>
      </c>
      <c r="C12" s="37" t="s">
        <v>50</v>
      </c>
      <c r="D12" s="17">
        <v>25</v>
      </c>
      <c r="E12" s="17"/>
      <c r="F12" s="17"/>
      <c r="G12" s="22"/>
      <c r="H12" s="22"/>
      <c r="I12" s="24"/>
      <c r="J12" s="17">
        <f>D12</f>
        <v>25</v>
      </c>
      <c r="K12" s="23"/>
    </row>
    <row r="13" spans="1:11" x14ac:dyDescent="0.2">
      <c r="A13" s="20" t="s">
        <v>16</v>
      </c>
      <c r="B13" s="5" t="s">
        <v>86</v>
      </c>
      <c r="C13" s="37" t="s">
        <v>87</v>
      </c>
      <c r="D13" s="17">
        <v>96.59</v>
      </c>
      <c r="E13" s="17"/>
      <c r="F13" s="17"/>
      <c r="G13" s="24">
        <v>199.48</v>
      </c>
      <c r="H13" s="24">
        <f>G13*10%</f>
        <v>19.948</v>
      </c>
      <c r="I13" s="24">
        <f>G13+H13</f>
        <v>219.428</v>
      </c>
      <c r="J13" s="40">
        <f>D13+G13+H13</f>
        <v>316.01799999999997</v>
      </c>
      <c r="K13" s="23"/>
    </row>
    <row r="14" spans="1:11" x14ac:dyDescent="0.2">
      <c r="A14" s="20" t="s">
        <v>18</v>
      </c>
      <c r="B14" s="5" t="s">
        <v>88</v>
      </c>
      <c r="C14" s="37" t="s">
        <v>87</v>
      </c>
      <c r="D14" s="17">
        <v>76.150000000000006</v>
      </c>
      <c r="E14" s="17"/>
      <c r="F14" s="17"/>
      <c r="G14" s="24">
        <v>0.36</v>
      </c>
      <c r="H14" s="24">
        <f>G14*10%</f>
        <v>3.5999999999999997E-2</v>
      </c>
      <c r="I14" s="24">
        <f>G14+H14</f>
        <v>0.39599999999999996</v>
      </c>
      <c r="J14" s="17">
        <f>D14+G14+H14</f>
        <v>76.546000000000006</v>
      </c>
      <c r="K14" s="23"/>
    </row>
    <row r="15" spans="1:11" ht="25.5" hidden="1" x14ac:dyDescent="0.2">
      <c r="A15" s="20" t="s">
        <v>42</v>
      </c>
      <c r="B15" s="5" t="s">
        <v>46</v>
      </c>
      <c r="C15" s="38"/>
      <c r="D15" s="21"/>
      <c r="E15" s="21"/>
      <c r="F15" s="21"/>
      <c r="G15" s="22"/>
      <c r="H15" s="22"/>
      <c r="I15" s="24"/>
      <c r="J15" s="21"/>
      <c r="K15" s="23"/>
    </row>
    <row r="16" spans="1:11" ht="25.5" hidden="1" x14ac:dyDescent="0.2">
      <c r="A16" s="20" t="s">
        <v>43</v>
      </c>
      <c r="B16" s="5" t="s">
        <v>44</v>
      </c>
      <c r="C16" s="37" t="s">
        <v>49</v>
      </c>
      <c r="D16" s="17">
        <v>18.170000000000002</v>
      </c>
      <c r="E16" s="17"/>
      <c r="F16" s="17"/>
      <c r="G16" s="22"/>
      <c r="H16" s="22"/>
      <c r="I16" s="24"/>
      <c r="J16" s="17">
        <f>D16</f>
        <v>18.170000000000002</v>
      </c>
      <c r="K16" s="23"/>
    </row>
    <row r="17" spans="1:11" x14ac:dyDescent="0.2">
      <c r="A17" s="20" t="s">
        <v>20</v>
      </c>
      <c r="B17" s="5" t="s">
        <v>89</v>
      </c>
      <c r="C17" s="37"/>
      <c r="D17" s="21"/>
      <c r="E17" s="21"/>
      <c r="F17" s="21"/>
      <c r="G17" s="22"/>
      <c r="H17" s="22"/>
      <c r="I17" s="24"/>
      <c r="J17" s="21"/>
      <c r="K17" s="23"/>
    </row>
    <row r="18" spans="1:11" x14ac:dyDescent="0.2">
      <c r="A18" s="20" t="s">
        <v>22</v>
      </c>
      <c r="B18" s="5" t="s">
        <v>90</v>
      </c>
      <c r="C18" s="37" t="s">
        <v>82</v>
      </c>
      <c r="D18" s="17">
        <v>66.27</v>
      </c>
      <c r="E18" s="17"/>
      <c r="F18" s="17"/>
      <c r="G18" s="22"/>
      <c r="H18" s="22"/>
      <c r="I18" s="24"/>
      <c r="J18" s="17">
        <f>D18</f>
        <v>66.27</v>
      </c>
      <c r="K18" s="23"/>
    </row>
    <row r="19" spans="1:11" x14ac:dyDescent="0.2">
      <c r="A19" s="20" t="s">
        <v>24</v>
      </c>
      <c r="B19" s="5" t="s">
        <v>91</v>
      </c>
      <c r="C19" s="37"/>
      <c r="D19" s="21"/>
      <c r="E19" s="21"/>
      <c r="F19" s="21"/>
      <c r="G19" s="22"/>
      <c r="H19" s="22"/>
      <c r="I19" s="24"/>
      <c r="J19" s="21"/>
      <c r="K19" s="23"/>
    </row>
    <row r="20" spans="1:11" x14ac:dyDescent="0.2">
      <c r="A20" s="20" t="s">
        <v>25</v>
      </c>
      <c r="B20" s="5" t="s">
        <v>92</v>
      </c>
      <c r="C20" s="37" t="s">
        <v>93</v>
      </c>
      <c r="D20" s="17">
        <v>3.04</v>
      </c>
      <c r="E20" s="17"/>
      <c r="F20" s="17"/>
      <c r="G20" s="24">
        <v>0.92</v>
      </c>
      <c r="H20" s="24">
        <f>G20*10%</f>
        <v>9.2000000000000012E-2</v>
      </c>
      <c r="I20" s="24">
        <f>G20+H20</f>
        <v>1.012</v>
      </c>
      <c r="J20" s="17">
        <f>D20+G20+H20</f>
        <v>4.0519999999999996</v>
      </c>
      <c r="K20" s="23"/>
    </row>
    <row r="21" spans="1:11" ht="25.5" x14ac:dyDescent="0.2">
      <c r="A21" s="20" t="s">
        <v>27</v>
      </c>
      <c r="B21" s="5" t="s">
        <v>94</v>
      </c>
      <c r="C21" s="37" t="s">
        <v>93</v>
      </c>
      <c r="D21" s="17">
        <v>1.47</v>
      </c>
      <c r="E21" s="17"/>
      <c r="F21" s="17"/>
      <c r="G21" s="24">
        <v>0.89</v>
      </c>
      <c r="H21" s="24">
        <f>G21*10%</f>
        <v>8.900000000000001E-2</v>
      </c>
      <c r="I21" s="24">
        <f>G21+H21</f>
        <v>0.97899999999999998</v>
      </c>
      <c r="J21" s="17">
        <f>D21+G21+H21</f>
        <v>2.4489999999999998</v>
      </c>
      <c r="K21" s="23"/>
    </row>
    <row r="22" spans="1:11" ht="25.5" x14ac:dyDescent="0.2">
      <c r="A22" s="26" t="s">
        <v>29</v>
      </c>
      <c r="B22" s="5" t="s">
        <v>95</v>
      </c>
      <c r="C22" s="37" t="s">
        <v>93</v>
      </c>
      <c r="D22" s="17">
        <v>33.68</v>
      </c>
      <c r="E22" s="17"/>
      <c r="F22" s="17"/>
      <c r="G22" s="24">
        <v>1.72</v>
      </c>
      <c r="H22" s="24">
        <f>G22*10%</f>
        <v>0.17200000000000001</v>
      </c>
      <c r="I22" s="24">
        <f>G22+H22</f>
        <v>1.8919999999999999</v>
      </c>
      <c r="J22" s="17">
        <f>D22+G22+H22</f>
        <v>35.571999999999996</v>
      </c>
      <c r="K22" s="23"/>
    </row>
    <row r="23" spans="1:11" ht="13.5" customHeight="1" x14ac:dyDescent="0.2">
      <c r="A23" s="43" t="s">
        <v>96</v>
      </c>
      <c r="B23" s="43"/>
      <c r="C23" s="39"/>
      <c r="D23" s="27"/>
      <c r="E23" s="27"/>
      <c r="F23" s="27"/>
      <c r="G23" s="27"/>
      <c r="H23" s="27"/>
      <c r="I23" s="27"/>
      <c r="J23" s="27"/>
      <c r="K23" s="23"/>
    </row>
    <row r="24" spans="1:11" ht="73.5" customHeight="1" x14ac:dyDescent="0.2">
      <c r="A24" s="12" t="s">
        <v>67</v>
      </c>
      <c r="B24" s="12" t="s">
        <v>68</v>
      </c>
      <c r="C24" s="36" t="s">
        <v>69</v>
      </c>
      <c r="D24" s="11" t="s">
        <v>70</v>
      </c>
      <c r="E24" s="11" t="s">
        <v>71</v>
      </c>
      <c r="F24" s="11" t="s">
        <v>72</v>
      </c>
      <c r="G24" s="11" t="s">
        <v>73</v>
      </c>
      <c r="H24" s="11" t="s">
        <v>74</v>
      </c>
      <c r="I24" s="11" t="s">
        <v>75</v>
      </c>
      <c r="J24" s="11" t="s">
        <v>76</v>
      </c>
    </row>
    <row r="25" spans="1:11" x14ac:dyDescent="0.2">
      <c r="A25" s="12">
        <v>1</v>
      </c>
      <c r="B25" s="2">
        <v>2</v>
      </c>
      <c r="C25" s="36">
        <v>11</v>
      </c>
      <c r="D25" s="3">
        <v>12</v>
      </c>
      <c r="E25" s="3">
        <v>13</v>
      </c>
      <c r="F25" s="3">
        <v>14</v>
      </c>
      <c r="G25" s="3">
        <v>15</v>
      </c>
      <c r="H25" s="3">
        <v>16</v>
      </c>
      <c r="I25" s="3">
        <v>17</v>
      </c>
      <c r="J25" s="3">
        <v>18</v>
      </c>
    </row>
    <row r="26" spans="1:11" x14ac:dyDescent="0.2">
      <c r="A26" s="26" t="s">
        <v>31</v>
      </c>
      <c r="B26" s="5" t="s">
        <v>97</v>
      </c>
      <c r="C26" s="37"/>
      <c r="D26" s="6"/>
      <c r="E26" s="6"/>
      <c r="F26" s="6"/>
      <c r="G26" s="7"/>
      <c r="H26" s="7"/>
      <c r="I26" s="7"/>
      <c r="J26" s="7"/>
    </row>
    <row r="27" spans="1:11" x14ac:dyDescent="0.2">
      <c r="A27" s="26" t="s">
        <v>33</v>
      </c>
      <c r="B27" s="5" t="s">
        <v>98</v>
      </c>
      <c r="C27" s="37" t="s">
        <v>99</v>
      </c>
      <c r="D27" s="17">
        <v>2.5299999999999998</v>
      </c>
      <c r="E27" s="17">
        <f>D27*20%</f>
        <v>0.50600000000000001</v>
      </c>
      <c r="F27" s="17">
        <f>D27+E27</f>
        <v>3.0359999999999996</v>
      </c>
      <c r="G27" s="24">
        <v>0.01</v>
      </c>
      <c r="H27" s="28">
        <f>G27*10%</f>
        <v>1E-3</v>
      </c>
      <c r="I27" s="28">
        <f>G27+H27</f>
        <v>1.0999999999999999E-2</v>
      </c>
      <c r="J27" s="17">
        <f>D27+E27+G27</f>
        <v>3.0459999999999994</v>
      </c>
    </row>
    <row r="28" spans="1:11" ht="38.25" x14ac:dyDescent="0.2">
      <c r="A28" s="26" t="s">
        <v>35</v>
      </c>
      <c r="B28" s="5" t="s">
        <v>100</v>
      </c>
      <c r="C28" s="37" t="s">
        <v>99</v>
      </c>
      <c r="D28" s="17">
        <v>29.14</v>
      </c>
      <c r="E28" s="17"/>
      <c r="F28" s="17">
        <f>D28+E28</f>
        <v>29.14</v>
      </c>
      <c r="G28" s="24">
        <v>1.7</v>
      </c>
      <c r="H28" s="28">
        <f>G28*10%</f>
        <v>0.17</v>
      </c>
      <c r="I28" s="28">
        <f>G28+H28</f>
        <v>1.8699999999999999</v>
      </c>
      <c r="J28" s="4">
        <f>D28+E28+G28+H28</f>
        <v>31.01</v>
      </c>
      <c r="K28" s="23"/>
    </row>
    <row r="29" spans="1:11" x14ac:dyDescent="0.2">
      <c r="A29" s="43" t="s">
        <v>96</v>
      </c>
      <c r="B29" s="43"/>
      <c r="C29" s="33"/>
      <c r="D29" s="29" t="s">
        <v>62</v>
      </c>
      <c r="E29" s="29"/>
      <c r="F29" s="29"/>
      <c r="G29" s="27"/>
      <c r="H29" s="27"/>
      <c r="I29" s="27"/>
      <c r="J29" s="27"/>
      <c r="K29" s="23"/>
    </row>
    <row r="30" spans="1:11" x14ac:dyDescent="0.2">
      <c r="A30" s="30"/>
      <c r="B30" s="8"/>
      <c r="C30" s="8"/>
      <c r="D30" s="31"/>
      <c r="E30" s="31"/>
      <c r="F30" s="31"/>
      <c r="G30" s="32"/>
      <c r="H30" s="32"/>
      <c r="I30" s="32"/>
      <c r="J30" s="31"/>
    </row>
    <row r="32" spans="1:11" x14ac:dyDescent="0.2">
      <c r="B32" s="1" t="s">
        <v>101</v>
      </c>
      <c r="D32" s="1" t="s">
        <v>102</v>
      </c>
    </row>
  </sheetData>
  <mergeCells count="4">
    <mergeCell ref="A29:B29"/>
    <mergeCell ref="A1:J1"/>
    <mergeCell ref="A2:J2"/>
    <mergeCell ref="A23:B23"/>
  </mergeCells>
  <pageMargins left="0.6692913385826772" right="0" top="0" bottom="0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42" sqref="I4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РБ 01.03.2024 (НДС)</vt:lpstr>
      <vt:lpstr>Вид 01.03.2024 (НДС) </vt:lpstr>
      <vt:lpstr>Без вида 01.03.2024 (НДС) 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2023-07-20T12:51:02Z</cp:lastPrinted>
  <dcterms:created xsi:type="dcterms:W3CDTF">1996-10-08T23:32:33Z</dcterms:created>
  <dcterms:modified xsi:type="dcterms:W3CDTF">2024-04-18T12:30:10Z</dcterms:modified>
</cp:coreProperties>
</file>