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бновить прайсы на сайте\"/>
    </mc:Choice>
  </mc:AlternateContent>
  <bookViews>
    <workbookView xWindow="0" yWindow="0" windowWidth="28800" windowHeight="12135" activeTab="1"/>
  </bookViews>
  <sheets>
    <sheet name="РБ 01.09.2022 (НДС)" sheetId="8" r:id="rId1"/>
    <sheet name="Вид 01.09.2022 (НДС) " sheetId="11" r:id="rId2"/>
    <sheet name="Лист1" sheetId="1" r:id="rId3"/>
    <sheet name="Лист2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J10" i="11" l="1"/>
  <c r="H13" i="11"/>
  <c r="I13" i="11"/>
  <c r="J13" i="11"/>
  <c r="J14" i="11"/>
  <c r="J15" i="11"/>
  <c r="J16" i="11"/>
  <c r="H17" i="11"/>
  <c r="J17" i="11" s="1"/>
  <c r="I17" i="11"/>
  <c r="H18" i="11"/>
  <c r="I18" i="11"/>
  <c r="J18" i="11"/>
  <c r="J20" i="11"/>
  <c r="J22" i="11"/>
  <c r="H24" i="11"/>
  <c r="J24" i="11" s="1"/>
  <c r="I24" i="11"/>
  <c r="H25" i="11"/>
  <c r="I25" i="11"/>
  <c r="J25" i="11"/>
  <c r="H26" i="11"/>
  <c r="I26" i="11"/>
  <c r="J26" i="11"/>
  <c r="E31" i="11"/>
  <c r="F31" i="11" s="1"/>
  <c r="H31" i="11"/>
  <c r="I31" i="11"/>
  <c r="J31" i="11"/>
  <c r="F32" i="11"/>
  <c r="H32" i="11"/>
  <c r="I32" i="11"/>
  <c r="J32" i="11"/>
  <c r="E31" i="8"/>
  <c r="F31" i="8"/>
  <c r="J22" i="8"/>
  <c r="J20" i="8"/>
  <c r="J15" i="8"/>
  <c r="J16" i="8"/>
  <c r="J14" i="8"/>
  <c r="J10" i="8"/>
  <c r="F32" i="8"/>
  <c r="H13" i="8"/>
  <c r="I13" i="8"/>
  <c r="J13" i="8"/>
  <c r="H17" i="8"/>
  <c r="J17" i="8"/>
  <c r="H18" i="8"/>
  <c r="J18" i="8" s="1"/>
  <c r="I18" i="8"/>
  <c r="H24" i="8"/>
  <c r="I24" i="8"/>
  <c r="J24" i="8"/>
  <c r="H25" i="8"/>
  <c r="I25" i="8"/>
  <c r="J25" i="8"/>
  <c r="H26" i="8"/>
  <c r="I26" i="8" s="1"/>
  <c r="H31" i="8"/>
  <c r="I31" i="8"/>
  <c r="J31" i="8"/>
  <c r="H32" i="8"/>
  <c r="I32" i="8"/>
  <c r="J32" i="8"/>
  <c r="I17" i="8"/>
  <c r="J26" i="8" l="1"/>
</calcChain>
</file>

<file path=xl/sharedStrings.xml><?xml version="1.0" encoding="utf-8"?>
<sst xmlns="http://schemas.openxmlformats.org/spreadsheetml/2006/main" count="172" uniqueCount="68">
  <si>
    <t>ПРЕЙСКУРАНТ</t>
  </si>
  <si>
    <t>№ п/п</t>
  </si>
  <si>
    <t>Наименование платной медицинской услуги</t>
  </si>
  <si>
    <t>1.1.</t>
  </si>
  <si>
    <t>Первичный прием</t>
  </si>
  <si>
    <t>1.1.1.</t>
  </si>
  <si>
    <t xml:space="preserve">Оказание социально-психологической помощи родственникам больного наркологического профиля (по желанию) врачом-наркологом </t>
  </si>
  <si>
    <t>1.1.2.</t>
  </si>
  <si>
    <t>Оказание социально-психологической помощи родственникам больного наркологического профиля (по желанию) психологом</t>
  </si>
  <si>
    <t>1.2.</t>
  </si>
  <si>
    <t>1.2.8.</t>
  </si>
  <si>
    <t xml:space="preserve">Противорецедивная  (медикаментозная) терапия синдрома зависимости от алкоголя с применением сенсибилизирующих и (или) психотропных средств. </t>
  </si>
  <si>
    <t>1.2.10.</t>
  </si>
  <si>
    <t xml:space="preserve">Лечение синдрома алкогольной зависимости эмоционально- стресспсихотерапией по методу А.Р. Довженко </t>
  </si>
  <si>
    <t>1.2.11.</t>
  </si>
  <si>
    <t>Усиление психотерапевтического «кода» по методу А.Р.Довженко</t>
  </si>
  <si>
    <t>1.2.13.</t>
  </si>
  <si>
    <t>Имплантация препарата «Эспераль»</t>
  </si>
  <si>
    <t>1.2.14.</t>
  </si>
  <si>
    <t xml:space="preserve">Внутривенное введение препаратов («дисульфирам», плацебо) </t>
  </si>
  <si>
    <t>1.4.</t>
  </si>
  <si>
    <t>Лечение табакокурения</t>
  </si>
  <si>
    <t>1.4.1.</t>
  </si>
  <si>
    <t>Лечение табакокурения с применением медикаментозных средств</t>
  </si>
  <si>
    <t>1.7.</t>
  </si>
  <si>
    <t>1.7.1.</t>
  </si>
  <si>
    <t>Инъекция внутривенная для больных наркологического профиля</t>
  </si>
  <si>
    <t>1.7.2.</t>
  </si>
  <si>
    <t>Внутримышечная или подкожная инъекция для больных наркологического профиля</t>
  </si>
  <si>
    <t>1.7.3.</t>
  </si>
  <si>
    <t>Внутривенное капельное введение солевых растворов для больных наркологического профиля</t>
  </si>
  <si>
    <t>2.</t>
  </si>
  <si>
    <t>Медицинское освидетельствование</t>
  </si>
  <si>
    <t>2.1.</t>
  </si>
  <si>
    <t>Освидетельствование на допуск к работе</t>
  </si>
  <si>
    <t>2.2.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</si>
  <si>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</si>
  <si>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 xml:space="preserve">Начальник планово экономического отдела                </t>
  </si>
  <si>
    <t xml:space="preserve">  Г.С.Зарецкая</t>
  </si>
  <si>
    <r>
      <t xml:space="preserve">Лечение синдрома отмены алкоголя </t>
    </r>
    <r>
      <rPr>
        <b/>
        <sz val="10"/>
        <color indexed="8"/>
        <rFont val="Times New Roman"/>
        <family val="1"/>
        <charset val="204"/>
      </rPr>
      <t>(анонимно)</t>
    </r>
  </si>
  <si>
    <t>УТВЕРЖДАЮ</t>
  </si>
  <si>
    <t>1.2.12.</t>
  </si>
  <si>
    <t xml:space="preserve">Снятие психотерапевтического «кода» по методу А.Р. Довженко </t>
  </si>
  <si>
    <t>1.3.</t>
  </si>
  <si>
    <t>1.3.1.</t>
  </si>
  <si>
    <t>Лечение синдрома отмены наркотических веществ медикаментозным методом</t>
  </si>
  <si>
    <t>Примечание: Стоимость материалов оплачивается дополнительно.</t>
  </si>
  <si>
    <r>
      <t xml:space="preserve">Лечение синдрома зависимости от наркотических веществ </t>
    </r>
    <r>
      <rPr>
        <b/>
        <sz val="10"/>
        <color indexed="8"/>
        <rFont val="Times New Roman"/>
        <family val="1"/>
        <charset val="204"/>
      </rPr>
      <t>(анонимно)</t>
    </r>
  </si>
  <si>
    <r>
      <t xml:space="preserve">Медицинские манипуляции для больных наркологического профиля </t>
    </r>
    <r>
      <rPr>
        <b/>
        <sz val="10"/>
        <color indexed="8"/>
        <rFont val="Times New Roman"/>
        <family val="1"/>
        <charset val="204"/>
      </rPr>
      <t>(анонимно)</t>
    </r>
  </si>
  <si>
    <t>Главный врач                                                                                       УЗ "Жлобинская ЦРБ"</t>
  </si>
  <si>
    <t>прием</t>
  </si>
  <si>
    <t>курс</t>
  </si>
  <si>
    <t>сеанс</t>
  </si>
  <si>
    <t>процедура</t>
  </si>
  <si>
    <t>освидетель-ствование</t>
  </si>
  <si>
    <t>манипуляц-ия</t>
  </si>
  <si>
    <t>_______________Е.Н.Топчий</t>
  </si>
  <si>
    <t xml:space="preserve">Единица измерения </t>
  </si>
  <si>
    <r>
      <t>Сумма к оплате с</t>
    </r>
    <r>
      <rPr>
        <b/>
        <sz val="6"/>
        <rFont val="Times New Roman"/>
        <family val="1"/>
        <charset val="204"/>
      </rPr>
      <t xml:space="preserve"> учетом НДС  </t>
    </r>
    <r>
      <rPr>
        <sz val="6"/>
        <rFont val="Times New Roman"/>
        <family val="1"/>
        <charset val="204"/>
      </rPr>
      <t>(рублей)</t>
    </r>
  </si>
  <si>
    <t>Тариф на услугу без НДС (рублей)</t>
  </si>
  <si>
    <t>НДС 20% (рублей)</t>
  </si>
  <si>
    <t>Тариф на услугу с НДС (рублей)</t>
  </si>
  <si>
    <t>Стоимость материалов без НДС (рублей)</t>
  </si>
  <si>
    <t>НДС 10%  (рублей)</t>
  </si>
  <si>
    <t>Стоимость материалов с НДС (рублей)</t>
  </si>
  <si>
    <t>31.08.2022 г.</t>
  </si>
  <si>
    <r>
      <t xml:space="preserve"> на платные медицинские услуги по</t>
    </r>
    <r>
      <rPr>
        <b/>
        <sz val="10"/>
        <rFont val="Times New Roman"/>
        <family val="1"/>
        <charset val="204"/>
      </rPr>
      <t xml:space="preserve"> наркологии</t>
    </r>
    <r>
      <rPr>
        <sz val="10"/>
        <rFont val="Times New Roman"/>
        <family val="1"/>
        <charset val="204"/>
      </rPr>
      <t xml:space="preserve"> для граждан с видом на жительства (вводится с 01 сентября 2022 г.)</t>
    </r>
  </si>
  <si>
    <r>
      <t xml:space="preserve"> на платные медицинские услуги по</t>
    </r>
    <r>
      <rPr>
        <b/>
        <sz val="10"/>
        <rFont val="Times New Roman"/>
        <family val="1"/>
        <charset val="204"/>
      </rPr>
      <t xml:space="preserve"> наркологии</t>
    </r>
    <r>
      <rPr>
        <sz val="10"/>
        <rFont val="Times New Roman"/>
        <family val="1"/>
        <charset val="204"/>
      </rPr>
      <t xml:space="preserve"> для граждан Республики Беларусь (вводится с 01 сентября  2022 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</si>
</sst>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87" formatCode="_(* #,##0.00_);_(* \(#,##0.00\);_(* &quot;-&quot;??_);_(@_)"/>
    <numFmt numFmtId="190" formatCode="_-* #,##0_р_._-;\-* #,##0_р_._-;_-* &quot;-&quot;??_р_._-;_-@_-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7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4">
    <xf numFmtId="0" fontId="0" fillId="0" borderId="0" xfId="0"/>
    <xf numFmtId="0" fontId="21" fillId="0" borderId="0" xfId="19" applyFont="1" applyBorder="1"/>
    <xf numFmtId="0" fontId="21" fillId="0" borderId="0" xfId="19" applyFont="1" applyBorder="1" applyAlignment="1">
      <alignment vertical="justify" wrapText="1"/>
    </xf>
    <xf numFmtId="0" fontId="21" fillId="0" borderId="0" xfId="19" applyFont="1"/>
    <xf numFmtId="0" fontId="23" fillId="0" borderId="10" xfId="19" applyFont="1" applyBorder="1" applyAlignment="1">
      <alignment horizontal="center" wrapText="1"/>
    </xf>
    <xf numFmtId="0" fontId="23" fillId="15" borderId="10" xfId="19" applyFont="1" applyFill="1" applyBorder="1" applyAlignment="1">
      <alignment horizontal="center" wrapText="1"/>
    </xf>
    <xf numFmtId="171" fontId="23" fillId="15" borderId="10" xfId="26" applyNumberFormat="1" applyFont="1" applyFill="1" applyBorder="1" applyAlignment="1">
      <alignment horizontal="right" vertical="center" wrapText="1"/>
    </xf>
    <xf numFmtId="0" fontId="23" fillId="15" borderId="10" xfId="19" applyFont="1" applyFill="1" applyBorder="1" applyAlignment="1">
      <alignment vertical="top" wrapText="1"/>
    </xf>
    <xf numFmtId="3" fontId="21" fillId="15" borderId="10" xfId="19" applyNumberFormat="1" applyFont="1" applyFill="1" applyBorder="1" applyAlignment="1">
      <alignment vertical="center"/>
    </xf>
    <xf numFmtId="3" fontId="23" fillId="15" borderId="10" xfId="19" applyNumberFormat="1" applyFont="1" applyFill="1" applyBorder="1" applyAlignment="1">
      <alignment horizontal="right" vertical="center" wrapText="1"/>
    </xf>
    <xf numFmtId="0" fontId="23" fillId="15" borderId="0" xfId="19" applyFont="1" applyFill="1" applyBorder="1" applyAlignment="1">
      <alignment vertical="top" wrapText="1"/>
    </xf>
    <xf numFmtId="0" fontId="24" fillId="0" borderId="0" xfId="19" applyFont="1"/>
    <xf numFmtId="0" fontId="21" fillId="0" borderId="0" xfId="19" applyFont="1" applyFill="1" applyBorder="1" applyAlignment="1">
      <alignment horizontal="center" vertical="justify" wrapText="1"/>
    </xf>
    <xf numFmtId="0" fontId="21" fillId="0" borderId="0" xfId="19" applyFont="1" applyBorder="1" applyAlignment="1">
      <alignment wrapText="1"/>
    </xf>
    <xf numFmtId="0" fontId="28" fillId="0" borderId="11" xfId="19" applyFont="1" applyBorder="1" applyAlignment="1">
      <alignment horizontal="center" wrapText="1"/>
    </xf>
    <xf numFmtId="0" fontId="29" fillId="15" borderId="10" xfId="19" applyFont="1" applyFill="1" applyBorder="1" applyAlignment="1">
      <alignment horizontal="center" vertical="center" wrapText="1"/>
    </xf>
    <xf numFmtId="0" fontId="28" fillId="0" borderId="10" xfId="19" applyFont="1" applyBorder="1" applyAlignment="1">
      <alignment horizontal="center" wrapText="1"/>
    </xf>
    <xf numFmtId="0" fontId="28" fillId="0" borderId="10" xfId="19" applyFont="1" applyFill="1" applyBorder="1" applyAlignment="1">
      <alignment horizontal="center" wrapText="1"/>
    </xf>
    <xf numFmtId="0" fontId="21" fillId="0" borderId="10" xfId="19" applyFont="1" applyBorder="1" applyAlignment="1">
      <alignment horizontal="left"/>
    </xf>
    <xf numFmtId="0" fontId="23" fillId="15" borderId="10" xfId="19" applyFont="1" applyFill="1" applyBorder="1" applyAlignment="1">
      <alignment horizontal="center" vertical="center" wrapText="1"/>
    </xf>
    <xf numFmtId="0" fontId="21" fillId="0" borderId="10" xfId="19" applyFont="1" applyBorder="1" applyAlignment="1">
      <alignment horizontal="left" wrapText="1"/>
    </xf>
    <xf numFmtId="171" fontId="23" fillId="15" borderId="10" xfId="26" applyNumberFormat="1" applyFont="1" applyFill="1" applyBorder="1" applyAlignment="1">
      <alignment horizontal="center" vertical="center" wrapText="1"/>
    </xf>
    <xf numFmtId="190" fontId="23" fillId="15" borderId="10" xfId="26" applyNumberFormat="1" applyFont="1" applyFill="1" applyBorder="1" applyAlignment="1">
      <alignment horizontal="center" vertical="center" wrapText="1"/>
    </xf>
    <xf numFmtId="0" fontId="23" fillId="0" borderId="10" xfId="19" applyFont="1" applyBorder="1" applyAlignment="1">
      <alignment horizontal="left" wrapText="1"/>
    </xf>
    <xf numFmtId="0" fontId="28" fillId="0" borderId="10" xfId="19" applyFont="1" applyFill="1" applyBorder="1" applyAlignment="1">
      <alignment horizontal="right" vertical="top" wrapText="1"/>
    </xf>
    <xf numFmtId="3" fontId="21" fillId="15" borderId="10" xfId="19" applyNumberFormat="1" applyFont="1" applyFill="1" applyBorder="1" applyAlignment="1">
      <alignment horizontal="center" vertical="center"/>
    </xf>
    <xf numFmtId="3" fontId="23" fillId="15" borderId="10" xfId="19" applyNumberFormat="1" applyFont="1" applyFill="1" applyBorder="1" applyAlignment="1">
      <alignment horizontal="center" vertical="center" wrapText="1"/>
    </xf>
    <xf numFmtId="2" fontId="21" fillId="0" borderId="0" xfId="19" applyNumberFormat="1" applyFont="1"/>
    <xf numFmtId="4" fontId="23" fillId="15" borderId="10" xfId="19" applyNumberFormat="1" applyFont="1" applyFill="1" applyBorder="1" applyAlignment="1">
      <alignment horizontal="center" vertical="center" wrapText="1"/>
    </xf>
    <xf numFmtId="14" fontId="28" fillId="0" borderId="10" xfId="19" applyNumberFormat="1" applyFont="1" applyFill="1" applyBorder="1" applyAlignment="1">
      <alignment horizontal="right" vertical="top" wrapText="1"/>
    </xf>
    <xf numFmtId="0" fontId="28" fillId="0" borderId="10" xfId="19" applyFont="1" applyBorder="1" applyAlignment="1">
      <alignment horizontal="right" vertical="top" wrapText="1"/>
    </xf>
    <xf numFmtId="0" fontId="23" fillId="15" borderId="0" xfId="19" applyFont="1" applyFill="1" applyBorder="1" applyAlignment="1">
      <alignment horizontal="left" vertical="top" wrapText="1"/>
    </xf>
    <xf numFmtId="4" fontId="23" fillId="15" borderId="10" xfId="19" applyNumberFormat="1" applyFont="1" applyFill="1" applyBorder="1" applyAlignment="1">
      <alignment horizontal="right" vertical="center" wrapText="1"/>
    </xf>
    <xf numFmtId="0" fontId="31" fillId="15" borderId="0" xfId="19" applyFont="1" applyFill="1" applyBorder="1" applyAlignment="1">
      <alignment horizontal="left" vertical="top" wrapText="1"/>
    </xf>
    <xf numFmtId="0" fontId="28" fillId="0" borderId="0" xfId="19" applyFont="1" applyBorder="1" applyAlignment="1">
      <alignment horizontal="right" vertical="top" wrapText="1"/>
    </xf>
    <xf numFmtId="171" fontId="23" fillId="15" borderId="0" xfId="26" applyNumberFormat="1" applyFont="1" applyFill="1" applyBorder="1" applyAlignment="1">
      <alignment horizontal="right" wrapText="1"/>
    </xf>
    <xf numFmtId="4" fontId="23" fillId="15" borderId="0" xfId="19" applyNumberFormat="1" applyFont="1" applyFill="1" applyBorder="1" applyAlignment="1">
      <alignment horizontal="right" vertical="center" wrapText="1"/>
    </xf>
    <xf numFmtId="0" fontId="23" fillId="0" borderId="0" xfId="19" applyFont="1" applyBorder="1" applyAlignment="1">
      <alignment horizontal="left" vertical="top" wrapText="1"/>
    </xf>
    <xf numFmtId="0" fontId="28" fillId="0" borderId="11" xfId="19" applyFont="1" applyBorder="1" applyAlignment="1">
      <alignment horizontal="center" vertical="center" wrapText="1"/>
    </xf>
    <xf numFmtId="0" fontId="24" fillId="0" borderId="10" xfId="19" applyFont="1" applyBorder="1" applyAlignment="1">
      <alignment horizontal="center" vertical="center" wrapText="1"/>
    </xf>
    <xf numFmtId="0" fontId="28" fillId="0" borderId="10" xfId="19" applyFont="1" applyBorder="1" applyAlignment="1">
      <alignment horizontal="center" vertical="center" wrapText="1"/>
    </xf>
    <xf numFmtId="0" fontId="28" fillId="15" borderId="10" xfId="19" applyFont="1" applyFill="1" applyBorder="1" applyAlignment="1">
      <alignment horizontal="center" vertical="center" wrapText="1"/>
    </xf>
    <xf numFmtId="0" fontId="24" fillId="0" borderId="0" xfId="19" applyFont="1" applyAlignment="1">
      <alignment horizontal="center" vertical="center"/>
    </xf>
    <xf numFmtId="0" fontId="28" fillId="0" borderId="0" xfId="19" applyFont="1" applyBorder="1" applyAlignment="1">
      <alignment horizontal="center" vertical="center" wrapText="1"/>
    </xf>
    <xf numFmtId="0" fontId="22" fillId="0" borderId="0" xfId="19" applyFont="1" applyBorder="1" applyAlignment="1"/>
    <xf numFmtId="14" fontId="22" fillId="0" borderId="0" xfId="19" applyNumberFormat="1" applyFont="1" applyBorder="1" applyAlignment="1">
      <alignment vertical="center" wrapText="1"/>
    </xf>
    <xf numFmtId="187" fontId="23" fillId="15" borderId="10" xfId="25" applyFont="1" applyFill="1" applyBorder="1" applyAlignment="1">
      <alignment horizontal="center" vertical="center" wrapText="1"/>
    </xf>
    <xf numFmtId="2" fontId="23" fillId="15" borderId="10" xfId="26" applyNumberFormat="1" applyFont="1" applyFill="1" applyBorder="1" applyAlignment="1">
      <alignment horizontal="right" vertical="center" wrapText="1"/>
    </xf>
    <xf numFmtId="0" fontId="21" fillId="0" borderId="0" xfId="19" applyFont="1" applyBorder="1" applyAlignment="1">
      <alignment horizontal="left" wrapText="1"/>
    </xf>
    <xf numFmtId="0" fontId="21" fillId="0" borderId="0" xfId="19" applyFont="1" applyBorder="1" applyAlignment="1">
      <alignment horizontal="left"/>
    </xf>
    <xf numFmtId="14" fontId="22" fillId="0" borderId="0" xfId="19" applyNumberFormat="1" applyFont="1" applyBorder="1" applyAlignment="1">
      <alignment horizontal="left" vertical="center" wrapText="1"/>
    </xf>
    <xf numFmtId="0" fontId="23" fillId="0" borderId="12" xfId="19" applyFont="1" applyBorder="1" applyAlignment="1">
      <alignment horizontal="left" vertical="top" wrapText="1"/>
    </xf>
    <xf numFmtId="0" fontId="27" fillId="0" borderId="0" xfId="19" applyFont="1" applyAlignment="1">
      <alignment horizontal="center"/>
    </xf>
    <xf numFmtId="0" fontId="21" fillId="0" borderId="13" xfId="19" applyFont="1" applyBorder="1" applyAlignment="1">
      <alignment horizont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прейскурант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25" builtinId="3"/>
    <cellStyle name="Финансовый_прейскурант" xfId="26"/>
    <cellStyle name="Хороший" xfId="2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6"/>
  <sheetViews>
    <sheetView view="pageBreakPreview" zoomScaleNormal="110" zoomScaleSheetLayoutView="100" workbookViewId="0">
      <selection activeCell="B22" sqref="B22"/>
    </sheetView>
  </sheetViews>
  <sheetFormatPr defaultRowHeight="12.75" x14ac:dyDescent="0.2"/>
  <cols>
    <col min="1" max="1" width="6.140625" style="11" customWidth="1"/>
    <col min="2" max="2" width="50.7109375" style="3" customWidth="1"/>
    <col min="3" max="3" width="8.7109375" style="3" customWidth="1"/>
    <col min="4" max="4" width="8.42578125" style="3" customWidth="1"/>
    <col min="5" max="5" width="6.140625" style="3" customWidth="1"/>
    <col min="6" max="6" width="6.5703125" style="3" customWidth="1"/>
    <col min="7" max="7" width="7.28515625" style="3" customWidth="1"/>
    <col min="8" max="9" width="7" style="3" customWidth="1"/>
    <col min="10" max="10" width="7.7109375" style="3" customWidth="1"/>
    <col min="11" max="16384" width="9.140625" style="3"/>
  </cols>
  <sheetData>
    <row r="1" spans="1:14" x14ac:dyDescent="0.2">
      <c r="F1" s="1"/>
      <c r="G1" s="1" t="s">
        <v>40</v>
      </c>
      <c r="H1" s="1"/>
      <c r="I1" s="1"/>
      <c r="J1" s="2"/>
      <c r="N1" s="12"/>
    </row>
    <row r="2" spans="1:14" ht="29.25" customHeight="1" x14ac:dyDescent="0.2">
      <c r="E2" s="13"/>
      <c r="F2" s="13"/>
      <c r="G2" s="48" t="s">
        <v>49</v>
      </c>
      <c r="H2" s="48"/>
      <c r="I2" s="48"/>
      <c r="J2" s="48"/>
      <c r="N2" s="13"/>
    </row>
    <row r="3" spans="1:14" ht="22.5" customHeight="1" x14ac:dyDescent="0.2">
      <c r="G3" s="49" t="s">
        <v>56</v>
      </c>
      <c r="H3" s="49"/>
      <c r="I3" s="49"/>
      <c r="J3" s="49"/>
      <c r="K3" s="44"/>
      <c r="N3" s="12"/>
    </row>
    <row r="4" spans="1:14" ht="21" customHeight="1" x14ac:dyDescent="0.2">
      <c r="E4" s="45"/>
      <c r="F4" s="45"/>
      <c r="G4" s="50" t="s">
        <v>65</v>
      </c>
      <c r="H4" s="50"/>
      <c r="I4" s="50"/>
      <c r="J4" s="45"/>
    </row>
    <row r="5" spans="1:14" ht="18.75" x14ac:dyDescent="0.3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4" x14ac:dyDescent="0.2">
      <c r="A6" s="53" t="s">
        <v>67</v>
      </c>
      <c r="B6" s="53"/>
      <c r="C6" s="53"/>
      <c r="D6" s="53"/>
      <c r="E6" s="53"/>
      <c r="F6" s="53"/>
      <c r="G6" s="53"/>
      <c r="H6" s="53"/>
      <c r="I6" s="53"/>
      <c r="J6" s="53"/>
    </row>
    <row r="7" spans="1:14" ht="61.5" customHeight="1" x14ac:dyDescent="0.2">
      <c r="A7" s="14" t="s">
        <v>1</v>
      </c>
      <c r="B7" s="14" t="s">
        <v>2</v>
      </c>
      <c r="C7" s="38" t="s">
        <v>57</v>
      </c>
      <c r="D7" s="15" t="s">
        <v>59</v>
      </c>
      <c r="E7" s="15" t="s">
        <v>60</v>
      </c>
      <c r="F7" s="15" t="s">
        <v>61</v>
      </c>
      <c r="G7" s="15" t="s">
        <v>62</v>
      </c>
      <c r="H7" s="15" t="s">
        <v>63</v>
      </c>
      <c r="I7" s="15" t="s">
        <v>64</v>
      </c>
      <c r="J7" s="15" t="s">
        <v>58</v>
      </c>
    </row>
    <row r="8" spans="1:14" x14ac:dyDescent="0.2">
      <c r="A8" s="16">
        <v>1</v>
      </c>
      <c r="B8" s="4">
        <v>2</v>
      </c>
      <c r="C8" s="4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4" x14ac:dyDescent="0.2">
      <c r="A9" s="17" t="s">
        <v>3</v>
      </c>
      <c r="B9" s="18" t="s">
        <v>4</v>
      </c>
      <c r="C9" s="18"/>
      <c r="D9" s="19"/>
      <c r="E9" s="19"/>
      <c r="F9" s="19"/>
      <c r="G9" s="19"/>
      <c r="H9" s="19"/>
      <c r="I9" s="19"/>
      <c r="J9" s="19"/>
    </row>
    <row r="10" spans="1:14" ht="38.25" x14ac:dyDescent="0.2">
      <c r="A10" s="17" t="s">
        <v>5</v>
      </c>
      <c r="B10" s="20" t="s">
        <v>6</v>
      </c>
      <c r="C10" s="39" t="s">
        <v>50</v>
      </c>
      <c r="D10" s="21">
        <v>2.75</v>
      </c>
      <c r="E10" s="21"/>
      <c r="F10" s="21"/>
      <c r="G10" s="22"/>
      <c r="H10" s="22"/>
      <c r="I10" s="22"/>
      <c r="J10" s="21">
        <f>D10</f>
        <v>2.75</v>
      </c>
    </row>
    <row r="11" spans="1:14" ht="38.25" hidden="1" x14ac:dyDescent="0.2">
      <c r="A11" s="17" t="s">
        <v>7</v>
      </c>
      <c r="B11" s="23" t="s">
        <v>8</v>
      </c>
      <c r="C11" s="40"/>
      <c r="D11" s="21">
        <v>3.16</v>
      </c>
      <c r="E11" s="21"/>
      <c r="F11" s="21"/>
      <c r="G11" s="22"/>
      <c r="H11" s="22"/>
      <c r="I11" s="22"/>
      <c r="J11" s="21">
        <v>3.16</v>
      </c>
    </row>
    <row r="12" spans="1:14" x14ac:dyDescent="0.2">
      <c r="A12" s="24" t="s">
        <v>9</v>
      </c>
      <c r="B12" s="7" t="s">
        <v>39</v>
      </c>
      <c r="C12" s="41"/>
      <c r="D12" s="25"/>
      <c r="E12" s="25"/>
      <c r="F12" s="25"/>
      <c r="G12" s="26"/>
      <c r="H12" s="26"/>
      <c r="I12" s="26"/>
      <c r="J12" s="25"/>
      <c r="K12" s="27"/>
    </row>
    <row r="13" spans="1:14" ht="42" customHeight="1" x14ac:dyDescent="0.2">
      <c r="A13" s="24" t="s">
        <v>10</v>
      </c>
      <c r="B13" s="7" t="s">
        <v>11</v>
      </c>
      <c r="C13" s="41" t="s">
        <v>51</v>
      </c>
      <c r="D13" s="21">
        <v>46.36</v>
      </c>
      <c r="E13" s="21"/>
      <c r="F13" s="21"/>
      <c r="G13" s="28">
        <v>22.89</v>
      </c>
      <c r="H13" s="28">
        <f>G13*10%</f>
        <v>2.2890000000000001</v>
      </c>
      <c r="I13" s="28">
        <f>G13+H13</f>
        <v>25.179000000000002</v>
      </c>
      <c r="J13" s="21">
        <f>D13+I13</f>
        <v>71.539000000000001</v>
      </c>
      <c r="K13" s="27"/>
    </row>
    <row r="14" spans="1:14" ht="25.5" x14ac:dyDescent="0.2">
      <c r="A14" s="24" t="s">
        <v>12</v>
      </c>
      <c r="B14" s="7" t="s">
        <v>13</v>
      </c>
      <c r="C14" s="41" t="s">
        <v>52</v>
      </c>
      <c r="D14" s="21">
        <v>109.48</v>
      </c>
      <c r="E14" s="21"/>
      <c r="F14" s="21"/>
      <c r="G14" s="26"/>
      <c r="H14" s="26"/>
      <c r="I14" s="28"/>
      <c r="J14" s="21">
        <f>D14</f>
        <v>109.48</v>
      </c>
      <c r="K14" s="27"/>
    </row>
    <row r="15" spans="1:14" ht="25.5" x14ac:dyDescent="0.2">
      <c r="A15" s="29" t="s">
        <v>14</v>
      </c>
      <c r="B15" s="7" t="s">
        <v>15</v>
      </c>
      <c r="C15" s="41" t="s">
        <v>52</v>
      </c>
      <c r="D15" s="21">
        <v>31.21</v>
      </c>
      <c r="E15" s="21"/>
      <c r="F15" s="21"/>
      <c r="G15" s="26"/>
      <c r="H15" s="26"/>
      <c r="I15" s="28"/>
      <c r="J15" s="21">
        <f>D15</f>
        <v>31.21</v>
      </c>
      <c r="K15" s="27"/>
    </row>
    <row r="16" spans="1:14" ht="27" customHeight="1" x14ac:dyDescent="0.2">
      <c r="A16" s="24" t="s">
        <v>41</v>
      </c>
      <c r="B16" s="7" t="s">
        <v>42</v>
      </c>
      <c r="C16" s="41" t="s">
        <v>52</v>
      </c>
      <c r="D16" s="21">
        <v>30.25</v>
      </c>
      <c r="E16" s="21"/>
      <c r="F16" s="21"/>
      <c r="G16" s="26"/>
      <c r="H16" s="26"/>
      <c r="I16" s="28"/>
      <c r="J16" s="21">
        <f>D16</f>
        <v>30.25</v>
      </c>
      <c r="K16" s="27"/>
    </row>
    <row r="17" spans="1:11" ht="22.5" x14ac:dyDescent="0.2">
      <c r="A17" s="24" t="s">
        <v>16</v>
      </c>
      <c r="B17" s="7" t="s">
        <v>17</v>
      </c>
      <c r="C17" s="41" t="s">
        <v>55</v>
      </c>
      <c r="D17" s="21">
        <v>63.32</v>
      </c>
      <c r="E17" s="21"/>
      <c r="F17" s="21"/>
      <c r="G17" s="28">
        <v>161.88</v>
      </c>
      <c r="H17" s="28">
        <f>G17*10%</f>
        <v>16.187999999999999</v>
      </c>
      <c r="I17" s="28">
        <f>G17+H17</f>
        <v>178.06799999999998</v>
      </c>
      <c r="J17" s="47">
        <f>D17+G17+H17</f>
        <v>241.38799999999998</v>
      </c>
      <c r="K17" s="27"/>
    </row>
    <row r="18" spans="1:11" ht="25.5" x14ac:dyDescent="0.2">
      <c r="A18" s="24" t="s">
        <v>18</v>
      </c>
      <c r="B18" s="7" t="s">
        <v>19</v>
      </c>
      <c r="C18" s="41" t="s">
        <v>55</v>
      </c>
      <c r="D18" s="21">
        <v>48.53</v>
      </c>
      <c r="E18" s="21"/>
      <c r="F18" s="21"/>
      <c r="G18" s="28">
        <v>0.35</v>
      </c>
      <c r="H18" s="28">
        <f>G18*10%</f>
        <v>3.4999999999999996E-2</v>
      </c>
      <c r="I18" s="28">
        <f>G18+H18</f>
        <v>0.38499999999999995</v>
      </c>
      <c r="J18" s="21">
        <f>D18+G18+H18</f>
        <v>48.914999999999999</v>
      </c>
      <c r="K18" s="27"/>
    </row>
    <row r="19" spans="1:11" ht="25.5" x14ac:dyDescent="0.2">
      <c r="A19" s="24" t="s">
        <v>43</v>
      </c>
      <c r="B19" s="7" t="s">
        <v>47</v>
      </c>
      <c r="C19" s="42"/>
      <c r="D19" s="25"/>
      <c r="E19" s="25"/>
      <c r="F19" s="25"/>
      <c r="G19" s="26"/>
      <c r="H19" s="26"/>
      <c r="I19" s="28"/>
      <c r="J19" s="25"/>
      <c r="K19" s="27"/>
    </row>
    <row r="20" spans="1:11" ht="25.5" x14ac:dyDescent="0.2">
      <c r="A20" s="24" t="s">
        <v>44</v>
      </c>
      <c r="B20" s="7" t="s">
        <v>45</v>
      </c>
      <c r="C20" s="41" t="s">
        <v>51</v>
      </c>
      <c r="D20" s="21">
        <v>21.97</v>
      </c>
      <c r="E20" s="21"/>
      <c r="F20" s="21"/>
      <c r="G20" s="26"/>
      <c r="H20" s="26"/>
      <c r="I20" s="28"/>
      <c r="J20" s="21">
        <f>D20</f>
        <v>21.97</v>
      </c>
      <c r="K20" s="27"/>
    </row>
    <row r="21" spans="1:11" x14ac:dyDescent="0.2">
      <c r="A21" s="24" t="s">
        <v>20</v>
      </c>
      <c r="B21" s="7" t="s">
        <v>21</v>
      </c>
      <c r="C21" s="41"/>
      <c r="D21" s="25"/>
      <c r="E21" s="25"/>
      <c r="F21" s="25"/>
      <c r="G21" s="26"/>
      <c r="H21" s="26"/>
      <c r="I21" s="28"/>
      <c r="J21" s="25"/>
      <c r="K21" s="27"/>
    </row>
    <row r="22" spans="1:11" ht="25.5" x14ac:dyDescent="0.2">
      <c r="A22" s="24" t="s">
        <v>22</v>
      </c>
      <c r="B22" s="7" t="s">
        <v>23</v>
      </c>
      <c r="C22" s="41" t="s">
        <v>51</v>
      </c>
      <c r="D22" s="21">
        <v>43.97</v>
      </c>
      <c r="E22" s="21"/>
      <c r="F22" s="21"/>
      <c r="G22" s="26"/>
      <c r="H22" s="26"/>
      <c r="I22" s="28"/>
      <c r="J22" s="21">
        <f>D22</f>
        <v>43.97</v>
      </c>
      <c r="K22" s="27"/>
    </row>
    <row r="23" spans="1:11" ht="25.5" x14ac:dyDescent="0.2">
      <c r="A23" s="24" t="s">
        <v>24</v>
      </c>
      <c r="B23" s="7" t="s">
        <v>48</v>
      </c>
      <c r="C23" s="41"/>
      <c r="D23" s="25"/>
      <c r="E23" s="25"/>
      <c r="F23" s="25"/>
      <c r="G23" s="26"/>
      <c r="H23" s="26"/>
      <c r="I23" s="28"/>
      <c r="J23" s="25"/>
      <c r="K23" s="27"/>
    </row>
    <row r="24" spans="1:11" ht="25.5" x14ac:dyDescent="0.2">
      <c r="A24" s="24" t="s">
        <v>25</v>
      </c>
      <c r="B24" s="7" t="s">
        <v>26</v>
      </c>
      <c r="C24" s="41" t="s">
        <v>53</v>
      </c>
      <c r="D24" s="21">
        <v>1.91</v>
      </c>
      <c r="E24" s="21"/>
      <c r="F24" s="21"/>
      <c r="G24" s="28">
        <v>0.92</v>
      </c>
      <c r="H24" s="28">
        <f>G24*10%</f>
        <v>9.2000000000000012E-2</v>
      </c>
      <c r="I24" s="28">
        <f>G24+H24</f>
        <v>1.012</v>
      </c>
      <c r="J24" s="21">
        <f>D24+G24+H24</f>
        <v>2.9220000000000002</v>
      </c>
      <c r="K24" s="27"/>
    </row>
    <row r="25" spans="1:11" ht="25.5" x14ac:dyDescent="0.2">
      <c r="A25" s="24" t="s">
        <v>27</v>
      </c>
      <c r="B25" s="7" t="s">
        <v>28</v>
      </c>
      <c r="C25" s="41" t="s">
        <v>53</v>
      </c>
      <c r="D25" s="21">
        <v>0.93</v>
      </c>
      <c r="E25" s="21"/>
      <c r="F25" s="21"/>
      <c r="G25" s="28">
        <v>0.89</v>
      </c>
      <c r="H25" s="28">
        <f>G25*10%</f>
        <v>8.900000000000001E-2</v>
      </c>
      <c r="I25" s="28">
        <f>G25+H25</f>
        <v>0.97899999999999998</v>
      </c>
      <c r="J25" s="21">
        <f>D25+G25+H25</f>
        <v>1.909</v>
      </c>
      <c r="K25" s="27"/>
    </row>
    <row r="26" spans="1:11" ht="25.5" x14ac:dyDescent="0.2">
      <c r="A26" s="30" t="s">
        <v>29</v>
      </c>
      <c r="B26" s="7" t="s">
        <v>30</v>
      </c>
      <c r="C26" s="41" t="s">
        <v>53</v>
      </c>
      <c r="D26" s="21">
        <v>21.59</v>
      </c>
      <c r="E26" s="21"/>
      <c r="F26" s="21"/>
      <c r="G26" s="28">
        <v>1.41</v>
      </c>
      <c r="H26" s="28">
        <f>G26*10%</f>
        <v>0.14099999999999999</v>
      </c>
      <c r="I26" s="28">
        <f>G26+H26</f>
        <v>1.5509999999999999</v>
      </c>
      <c r="J26" s="21">
        <f>D26+G26+H26</f>
        <v>23.140999999999998</v>
      </c>
      <c r="K26" s="27"/>
    </row>
    <row r="27" spans="1:11" ht="13.5" customHeight="1" x14ac:dyDescent="0.2">
      <c r="A27" s="51" t="s">
        <v>46</v>
      </c>
      <c r="B27" s="51"/>
      <c r="C27" s="43"/>
      <c r="D27" s="31"/>
      <c r="E27" s="31"/>
      <c r="F27" s="31"/>
      <c r="G27" s="31"/>
      <c r="H27" s="31"/>
      <c r="I27" s="31"/>
      <c r="J27" s="31"/>
      <c r="K27" s="27"/>
    </row>
    <row r="28" spans="1:11" ht="73.5" customHeight="1" x14ac:dyDescent="0.2">
      <c r="A28" s="16" t="s">
        <v>1</v>
      </c>
      <c r="B28" s="16" t="s">
        <v>2</v>
      </c>
      <c r="C28" s="40" t="s">
        <v>57</v>
      </c>
      <c r="D28" s="15" t="s">
        <v>59</v>
      </c>
      <c r="E28" s="15" t="s">
        <v>60</v>
      </c>
      <c r="F28" s="15" t="s">
        <v>61</v>
      </c>
      <c r="G28" s="15" t="s">
        <v>62</v>
      </c>
      <c r="H28" s="15" t="s">
        <v>63</v>
      </c>
      <c r="I28" s="15" t="s">
        <v>64</v>
      </c>
      <c r="J28" s="15" t="s">
        <v>58</v>
      </c>
    </row>
    <row r="29" spans="1:11" x14ac:dyDescent="0.2">
      <c r="A29" s="16">
        <v>1</v>
      </c>
      <c r="B29" s="4">
        <v>2</v>
      </c>
      <c r="C29" s="40">
        <v>11</v>
      </c>
      <c r="D29" s="5">
        <v>12</v>
      </c>
      <c r="E29" s="5">
        <v>13</v>
      </c>
      <c r="F29" s="5">
        <v>14</v>
      </c>
      <c r="G29" s="5">
        <v>15</v>
      </c>
      <c r="H29" s="5">
        <v>16</v>
      </c>
      <c r="I29" s="5">
        <v>17</v>
      </c>
      <c r="J29" s="5">
        <v>18</v>
      </c>
    </row>
    <row r="30" spans="1:11" x14ac:dyDescent="0.2">
      <c r="A30" s="30" t="s">
        <v>31</v>
      </c>
      <c r="B30" s="7" t="s">
        <v>32</v>
      </c>
      <c r="C30" s="41"/>
      <c r="D30" s="8"/>
      <c r="E30" s="8"/>
      <c r="F30" s="8"/>
      <c r="G30" s="9"/>
      <c r="H30" s="9"/>
      <c r="I30" s="9"/>
      <c r="J30" s="9"/>
    </row>
    <row r="31" spans="1:11" ht="22.5" x14ac:dyDescent="0.2">
      <c r="A31" s="30" t="s">
        <v>33</v>
      </c>
      <c r="B31" s="7" t="s">
        <v>34</v>
      </c>
      <c r="C31" s="41" t="s">
        <v>54</v>
      </c>
      <c r="D31" s="21">
        <v>2.0299999999999998</v>
      </c>
      <c r="E31" s="21">
        <f>D31*20%</f>
        <v>0.40599999999999997</v>
      </c>
      <c r="F31" s="21">
        <f>D31+E31</f>
        <v>2.4359999999999999</v>
      </c>
      <c r="G31" s="28">
        <v>0.01</v>
      </c>
      <c r="H31" s="32">
        <f>G31*10%</f>
        <v>1E-3</v>
      </c>
      <c r="I31" s="32">
        <f>G31+H31</f>
        <v>1.0999999999999999E-2</v>
      </c>
      <c r="J31" s="21">
        <f>D31+E31+G31</f>
        <v>2.4459999999999997</v>
      </c>
    </row>
    <row r="32" spans="1:11" ht="38.25" x14ac:dyDescent="0.2">
      <c r="A32" s="30" t="s">
        <v>35</v>
      </c>
      <c r="B32" s="7" t="s">
        <v>36</v>
      </c>
      <c r="C32" s="41" t="s">
        <v>54</v>
      </c>
      <c r="D32" s="21">
        <v>18.02</v>
      </c>
      <c r="E32" s="21"/>
      <c r="F32" s="21">
        <f>D32+E32</f>
        <v>18.02</v>
      </c>
      <c r="G32" s="28">
        <v>1.68</v>
      </c>
      <c r="H32" s="32">
        <f>G32*10%</f>
        <v>0.16800000000000001</v>
      </c>
      <c r="I32" s="32">
        <f>G32+H32</f>
        <v>1.8479999999999999</v>
      </c>
      <c r="J32" s="6">
        <f>D32+E32+G32+H32</f>
        <v>19.867999999999999</v>
      </c>
      <c r="K32" s="27"/>
    </row>
    <row r="33" spans="1:11" x14ac:dyDescent="0.2">
      <c r="A33" s="51" t="s">
        <v>46</v>
      </c>
      <c r="B33" s="51"/>
      <c r="C33" s="37"/>
      <c r="D33" s="33"/>
      <c r="E33" s="33"/>
      <c r="F33" s="33"/>
      <c r="G33" s="31"/>
      <c r="H33" s="31"/>
      <c r="I33" s="31"/>
      <c r="J33" s="31"/>
      <c r="K33" s="27"/>
    </row>
    <row r="34" spans="1:11" x14ac:dyDescent="0.2">
      <c r="A34" s="34"/>
      <c r="B34" s="10"/>
      <c r="C34" s="10"/>
      <c r="D34" s="35"/>
      <c r="E34" s="35"/>
      <c r="F34" s="35"/>
      <c r="G34" s="36"/>
      <c r="H34" s="36"/>
      <c r="I34" s="36"/>
      <c r="J34" s="35"/>
    </row>
    <row r="36" spans="1:11" x14ac:dyDescent="0.2">
      <c r="B36" s="3" t="s">
        <v>37</v>
      </c>
      <c r="D36" s="3" t="s">
        <v>38</v>
      </c>
    </row>
  </sheetData>
  <mergeCells count="7">
    <mergeCell ref="G2:J2"/>
    <mergeCell ref="G3:J3"/>
    <mergeCell ref="G4:I4"/>
    <mergeCell ref="A33:B33"/>
    <mergeCell ref="A5:J5"/>
    <mergeCell ref="A6:J6"/>
    <mergeCell ref="A27:B27"/>
  </mergeCells>
  <phoneticPr fontId="20" type="noConversion"/>
  <pageMargins left="0.6692913385826772" right="0" top="0" bottom="0" header="0.51181102362204722" footer="0.51181102362204722"/>
  <pageSetup paperSize="9" scale="83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36"/>
  <sheetViews>
    <sheetView tabSelected="1" view="pageBreakPreview" zoomScaleNormal="110" zoomScaleSheetLayoutView="100" workbookViewId="0">
      <selection activeCell="D33" sqref="D33"/>
    </sheetView>
  </sheetViews>
  <sheetFormatPr defaultRowHeight="12.75" x14ac:dyDescent="0.2"/>
  <cols>
    <col min="1" max="1" width="6.140625" style="11" customWidth="1"/>
    <col min="2" max="2" width="50.7109375" style="3" customWidth="1"/>
    <col min="3" max="3" width="8.7109375" style="3" customWidth="1"/>
    <col min="4" max="4" width="8.42578125" style="3" customWidth="1"/>
    <col min="5" max="5" width="6.140625" style="3" customWidth="1"/>
    <col min="6" max="6" width="6.5703125" style="3" customWidth="1"/>
    <col min="7" max="7" width="7.28515625" style="3" customWidth="1"/>
    <col min="8" max="9" width="7" style="3" customWidth="1"/>
    <col min="10" max="10" width="7.7109375" style="3" customWidth="1"/>
    <col min="11" max="16384" width="9.140625" style="3"/>
  </cols>
  <sheetData>
    <row r="1" spans="1:14" x14ac:dyDescent="0.2">
      <c r="F1" s="1"/>
      <c r="G1" s="1" t="s">
        <v>40</v>
      </c>
      <c r="H1" s="1"/>
      <c r="I1" s="1"/>
      <c r="J1" s="2"/>
      <c r="N1" s="12"/>
    </row>
    <row r="2" spans="1:14" ht="29.25" customHeight="1" x14ac:dyDescent="0.2">
      <c r="E2" s="13"/>
      <c r="F2" s="13"/>
      <c r="G2" s="48" t="s">
        <v>49</v>
      </c>
      <c r="H2" s="48"/>
      <c r="I2" s="48"/>
      <c r="J2" s="48"/>
      <c r="N2" s="13"/>
    </row>
    <row r="3" spans="1:14" ht="22.5" customHeight="1" x14ac:dyDescent="0.2">
      <c r="G3" s="49" t="s">
        <v>56</v>
      </c>
      <c r="H3" s="49"/>
      <c r="I3" s="49"/>
      <c r="J3" s="49"/>
      <c r="K3" s="44"/>
      <c r="N3" s="12"/>
    </row>
    <row r="4" spans="1:14" ht="21" customHeight="1" x14ac:dyDescent="0.2">
      <c r="E4" s="45"/>
      <c r="F4" s="45"/>
      <c r="G4" s="50" t="s">
        <v>65</v>
      </c>
      <c r="H4" s="50"/>
      <c r="I4" s="50"/>
      <c r="J4" s="45"/>
    </row>
    <row r="5" spans="1:14" ht="18.75" x14ac:dyDescent="0.3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4" x14ac:dyDescent="0.2">
      <c r="A6" s="53" t="s">
        <v>66</v>
      </c>
      <c r="B6" s="53"/>
      <c r="C6" s="53"/>
      <c r="D6" s="53"/>
      <c r="E6" s="53"/>
      <c r="F6" s="53"/>
      <c r="G6" s="53"/>
      <c r="H6" s="53"/>
      <c r="I6" s="53"/>
      <c r="J6" s="53"/>
    </row>
    <row r="7" spans="1:14" ht="61.5" customHeight="1" x14ac:dyDescent="0.2">
      <c r="A7" s="14" t="s">
        <v>1</v>
      </c>
      <c r="B7" s="14" t="s">
        <v>2</v>
      </c>
      <c r="C7" s="38" t="s">
        <v>57</v>
      </c>
      <c r="D7" s="15" t="s">
        <v>59</v>
      </c>
      <c r="E7" s="15" t="s">
        <v>60</v>
      </c>
      <c r="F7" s="15" t="s">
        <v>61</v>
      </c>
      <c r="G7" s="15" t="s">
        <v>62</v>
      </c>
      <c r="H7" s="15" t="s">
        <v>63</v>
      </c>
      <c r="I7" s="15" t="s">
        <v>64</v>
      </c>
      <c r="J7" s="15" t="s">
        <v>58</v>
      </c>
    </row>
    <row r="8" spans="1:14" x14ac:dyDescent="0.2">
      <c r="A8" s="16">
        <v>1</v>
      </c>
      <c r="B8" s="4">
        <v>2</v>
      </c>
      <c r="C8" s="4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4" x14ac:dyDescent="0.2">
      <c r="A9" s="17" t="s">
        <v>3</v>
      </c>
      <c r="B9" s="18" t="s">
        <v>4</v>
      </c>
      <c r="C9" s="18"/>
      <c r="D9" s="19"/>
      <c r="E9" s="19"/>
      <c r="F9" s="19"/>
      <c r="G9" s="19"/>
      <c r="H9" s="19"/>
      <c r="I9" s="19"/>
      <c r="J9" s="19"/>
    </row>
    <row r="10" spans="1:14" ht="38.25" x14ac:dyDescent="0.2">
      <c r="A10" s="17" t="s">
        <v>5</v>
      </c>
      <c r="B10" s="20" t="s">
        <v>6</v>
      </c>
      <c r="C10" s="39" t="s">
        <v>50</v>
      </c>
      <c r="D10" s="21">
        <v>3.32</v>
      </c>
      <c r="E10" s="21"/>
      <c r="F10" s="21"/>
      <c r="G10" s="22"/>
      <c r="H10" s="22"/>
      <c r="I10" s="22"/>
      <c r="J10" s="21">
        <f>D10</f>
        <v>3.32</v>
      </c>
    </row>
    <row r="11" spans="1:14" ht="38.25" hidden="1" x14ac:dyDescent="0.2">
      <c r="A11" s="17" t="s">
        <v>7</v>
      </c>
      <c r="B11" s="23" t="s">
        <v>8</v>
      </c>
      <c r="C11" s="40"/>
      <c r="D11" s="21">
        <v>3.16</v>
      </c>
      <c r="E11" s="21"/>
      <c r="F11" s="21"/>
      <c r="G11" s="22"/>
      <c r="H11" s="22"/>
      <c r="I11" s="22"/>
      <c r="J11" s="21">
        <v>3.16</v>
      </c>
    </row>
    <row r="12" spans="1:14" x14ac:dyDescent="0.2">
      <c r="A12" s="24" t="s">
        <v>9</v>
      </c>
      <c r="B12" s="7" t="s">
        <v>39</v>
      </c>
      <c r="C12" s="41"/>
      <c r="D12" s="25"/>
      <c r="E12" s="25"/>
      <c r="F12" s="25"/>
      <c r="G12" s="26"/>
      <c r="H12" s="26"/>
      <c r="I12" s="26"/>
      <c r="J12" s="25"/>
      <c r="K12" s="27"/>
    </row>
    <row r="13" spans="1:14" ht="42" customHeight="1" x14ac:dyDescent="0.2">
      <c r="A13" s="24" t="s">
        <v>10</v>
      </c>
      <c r="B13" s="7" t="s">
        <v>11</v>
      </c>
      <c r="C13" s="41" t="s">
        <v>51</v>
      </c>
      <c r="D13" s="21">
        <v>58.08</v>
      </c>
      <c r="E13" s="21"/>
      <c r="F13" s="21"/>
      <c r="G13" s="28">
        <v>22.89</v>
      </c>
      <c r="H13" s="28">
        <f>G13*10%</f>
        <v>2.2890000000000001</v>
      </c>
      <c r="I13" s="28">
        <f>G13+H13</f>
        <v>25.179000000000002</v>
      </c>
      <c r="J13" s="21">
        <f>D13+I13</f>
        <v>83.259</v>
      </c>
      <c r="K13" s="27"/>
    </row>
    <row r="14" spans="1:14" ht="25.5" x14ac:dyDescent="0.2">
      <c r="A14" s="24" t="s">
        <v>12</v>
      </c>
      <c r="B14" s="7" t="s">
        <v>13</v>
      </c>
      <c r="C14" s="41" t="s">
        <v>52</v>
      </c>
      <c r="D14" s="21">
        <v>137.03</v>
      </c>
      <c r="E14" s="21"/>
      <c r="F14" s="21"/>
      <c r="G14" s="26"/>
      <c r="H14" s="26"/>
      <c r="I14" s="28"/>
      <c r="J14" s="21">
        <f>D14</f>
        <v>137.03</v>
      </c>
      <c r="K14" s="27"/>
    </row>
    <row r="15" spans="1:14" ht="25.5" x14ac:dyDescent="0.2">
      <c r="A15" s="29" t="s">
        <v>14</v>
      </c>
      <c r="B15" s="7" t="s">
        <v>15</v>
      </c>
      <c r="C15" s="41" t="s">
        <v>52</v>
      </c>
      <c r="D15" s="21">
        <v>38.68</v>
      </c>
      <c r="E15" s="21"/>
      <c r="F15" s="21"/>
      <c r="G15" s="26"/>
      <c r="H15" s="26"/>
      <c r="I15" s="28"/>
      <c r="J15" s="21">
        <f>D15</f>
        <v>38.68</v>
      </c>
      <c r="K15" s="27"/>
    </row>
    <row r="16" spans="1:14" ht="27" hidden="1" customHeight="1" x14ac:dyDescent="0.2">
      <c r="A16" s="24" t="s">
        <v>41</v>
      </c>
      <c r="B16" s="7" t="s">
        <v>42</v>
      </c>
      <c r="C16" s="41" t="s">
        <v>52</v>
      </c>
      <c r="D16" s="21">
        <v>25</v>
      </c>
      <c r="E16" s="21"/>
      <c r="F16" s="21"/>
      <c r="G16" s="26"/>
      <c r="H16" s="26"/>
      <c r="I16" s="28"/>
      <c r="J16" s="21">
        <f>D16</f>
        <v>25</v>
      </c>
      <c r="K16" s="27"/>
    </row>
    <row r="17" spans="1:11" ht="22.5" x14ac:dyDescent="0.2">
      <c r="A17" s="24" t="s">
        <v>16</v>
      </c>
      <c r="B17" s="7" t="s">
        <v>17</v>
      </c>
      <c r="C17" s="41" t="s">
        <v>55</v>
      </c>
      <c r="D17" s="21">
        <v>80.2</v>
      </c>
      <c r="E17" s="21"/>
      <c r="F17" s="21"/>
      <c r="G17" s="28">
        <v>161.88</v>
      </c>
      <c r="H17" s="28">
        <f>G17*10%</f>
        <v>16.187999999999999</v>
      </c>
      <c r="I17" s="28">
        <f>G17+H17</f>
        <v>178.06799999999998</v>
      </c>
      <c r="J17" s="46">
        <f>D17+G17+H17</f>
        <v>258.26799999999997</v>
      </c>
      <c r="K17" s="27"/>
    </row>
    <row r="18" spans="1:11" ht="25.5" x14ac:dyDescent="0.2">
      <c r="A18" s="24" t="s">
        <v>18</v>
      </c>
      <c r="B18" s="7" t="s">
        <v>19</v>
      </c>
      <c r="C18" s="41" t="s">
        <v>55</v>
      </c>
      <c r="D18" s="21">
        <v>62.73</v>
      </c>
      <c r="E18" s="21"/>
      <c r="F18" s="21"/>
      <c r="G18" s="28">
        <v>0.35</v>
      </c>
      <c r="H18" s="28">
        <f>G18*10%</f>
        <v>3.4999999999999996E-2</v>
      </c>
      <c r="I18" s="28">
        <f>G18+H18</f>
        <v>0.38499999999999995</v>
      </c>
      <c r="J18" s="21">
        <f>D18+G18+H18</f>
        <v>63.114999999999995</v>
      </c>
      <c r="K18" s="27"/>
    </row>
    <row r="19" spans="1:11" ht="25.5" hidden="1" x14ac:dyDescent="0.2">
      <c r="A19" s="24" t="s">
        <v>43</v>
      </c>
      <c r="B19" s="7" t="s">
        <v>47</v>
      </c>
      <c r="C19" s="42"/>
      <c r="D19" s="25"/>
      <c r="E19" s="25"/>
      <c r="F19" s="25"/>
      <c r="G19" s="26"/>
      <c r="H19" s="26"/>
      <c r="I19" s="28"/>
      <c r="J19" s="25"/>
      <c r="K19" s="27"/>
    </row>
    <row r="20" spans="1:11" ht="25.5" hidden="1" x14ac:dyDescent="0.2">
      <c r="A20" s="24" t="s">
        <v>44</v>
      </c>
      <c r="B20" s="7" t="s">
        <v>45</v>
      </c>
      <c r="C20" s="41" t="s">
        <v>51</v>
      </c>
      <c r="D20" s="21">
        <v>18.170000000000002</v>
      </c>
      <c r="E20" s="21"/>
      <c r="F20" s="21"/>
      <c r="G20" s="26"/>
      <c r="H20" s="26"/>
      <c r="I20" s="28"/>
      <c r="J20" s="21">
        <f>D20</f>
        <v>18.170000000000002</v>
      </c>
      <c r="K20" s="27"/>
    </row>
    <row r="21" spans="1:11" x14ac:dyDescent="0.2">
      <c r="A21" s="24" t="s">
        <v>20</v>
      </c>
      <c r="B21" s="7" t="s">
        <v>21</v>
      </c>
      <c r="C21" s="41"/>
      <c r="D21" s="25"/>
      <c r="E21" s="25"/>
      <c r="F21" s="25"/>
      <c r="G21" s="26"/>
      <c r="H21" s="26"/>
      <c r="I21" s="28"/>
      <c r="J21" s="25"/>
      <c r="K21" s="27"/>
    </row>
    <row r="22" spans="1:11" ht="25.5" x14ac:dyDescent="0.2">
      <c r="A22" s="24" t="s">
        <v>22</v>
      </c>
      <c r="B22" s="7" t="s">
        <v>23</v>
      </c>
      <c r="C22" s="41" t="s">
        <v>51</v>
      </c>
      <c r="D22" s="21">
        <v>54.52</v>
      </c>
      <c r="E22" s="21"/>
      <c r="F22" s="21"/>
      <c r="G22" s="26"/>
      <c r="H22" s="26"/>
      <c r="I22" s="28"/>
      <c r="J22" s="21">
        <f>D22</f>
        <v>54.52</v>
      </c>
      <c r="K22" s="27"/>
    </row>
    <row r="23" spans="1:11" ht="25.5" x14ac:dyDescent="0.2">
      <c r="A23" s="24" t="s">
        <v>24</v>
      </c>
      <c r="B23" s="7" t="s">
        <v>48</v>
      </c>
      <c r="C23" s="41"/>
      <c r="D23" s="25"/>
      <c r="E23" s="25"/>
      <c r="F23" s="25"/>
      <c r="G23" s="26"/>
      <c r="H23" s="26"/>
      <c r="I23" s="28"/>
      <c r="J23" s="25"/>
      <c r="K23" s="27"/>
    </row>
    <row r="24" spans="1:11" ht="25.5" x14ac:dyDescent="0.2">
      <c r="A24" s="24" t="s">
        <v>25</v>
      </c>
      <c r="B24" s="7" t="s">
        <v>26</v>
      </c>
      <c r="C24" s="41" t="s">
        <v>53</v>
      </c>
      <c r="D24" s="21">
        <v>2.4900000000000002</v>
      </c>
      <c r="E24" s="21"/>
      <c r="F24" s="21"/>
      <c r="G24" s="28">
        <v>0.92</v>
      </c>
      <c r="H24" s="28">
        <f>G24*10%</f>
        <v>9.2000000000000012E-2</v>
      </c>
      <c r="I24" s="28">
        <f>G24+H24</f>
        <v>1.012</v>
      </c>
      <c r="J24" s="21">
        <f>D24+G24+H24</f>
        <v>3.5020000000000002</v>
      </c>
      <c r="K24" s="27"/>
    </row>
    <row r="25" spans="1:11" ht="25.5" x14ac:dyDescent="0.2">
      <c r="A25" s="24" t="s">
        <v>27</v>
      </c>
      <c r="B25" s="7" t="s">
        <v>28</v>
      </c>
      <c r="C25" s="41" t="s">
        <v>53</v>
      </c>
      <c r="D25" s="21">
        <v>1.24</v>
      </c>
      <c r="E25" s="21"/>
      <c r="F25" s="21"/>
      <c r="G25" s="28">
        <v>0.89</v>
      </c>
      <c r="H25" s="28">
        <f>G25*10%</f>
        <v>8.900000000000001E-2</v>
      </c>
      <c r="I25" s="28">
        <f>G25+H25</f>
        <v>0.97899999999999998</v>
      </c>
      <c r="J25" s="21">
        <f>D25+G25+H25</f>
        <v>2.2189999999999999</v>
      </c>
      <c r="K25" s="27"/>
    </row>
    <row r="26" spans="1:11" ht="25.5" x14ac:dyDescent="0.2">
      <c r="A26" s="30" t="s">
        <v>29</v>
      </c>
      <c r="B26" s="7" t="s">
        <v>30</v>
      </c>
      <c r="C26" s="41" t="s">
        <v>53</v>
      </c>
      <c r="D26" s="21">
        <v>28.02</v>
      </c>
      <c r="E26" s="21"/>
      <c r="F26" s="21"/>
      <c r="G26" s="28">
        <v>1.41</v>
      </c>
      <c r="H26" s="28">
        <f>G26*10%</f>
        <v>0.14099999999999999</v>
      </c>
      <c r="I26" s="28">
        <f>G26+H26</f>
        <v>1.5509999999999999</v>
      </c>
      <c r="J26" s="21">
        <f>D26+G26+H26</f>
        <v>29.570999999999998</v>
      </c>
      <c r="K26" s="27"/>
    </row>
    <row r="27" spans="1:11" ht="13.5" customHeight="1" x14ac:dyDescent="0.2">
      <c r="A27" s="51" t="s">
        <v>46</v>
      </c>
      <c r="B27" s="51"/>
      <c r="C27" s="43"/>
      <c r="D27" s="31"/>
      <c r="E27" s="31"/>
      <c r="F27" s="31"/>
      <c r="G27" s="31"/>
      <c r="H27" s="31"/>
      <c r="I27" s="31"/>
      <c r="J27" s="31"/>
      <c r="K27" s="27"/>
    </row>
    <row r="28" spans="1:11" ht="73.5" customHeight="1" x14ac:dyDescent="0.2">
      <c r="A28" s="16" t="s">
        <v>1</v>
      </c>
      <c r="B28" s="16" t="s">
        <v>2</v>
      </c>
      <c r="C28" s="40" t="s">
        <v>57</v>
      </c>
      <c r="D28" s="15" t="s">
        <v>59</v>
      </c>
      <c r="E28" s="15" t="s">
        <v>60</v>
      </c>
      <c r="F28" s="15" t="s">
        <v>61</v>
      </c>
      <c r="G28" s="15" t="s">
        <v>62</v>
      </c>
      <c r="H28" s="15" t="s">
        <v>63</v>
      </c>
      <c r="I28" s="15" t="s">
        <v>64</v>
      </c>
      <c r="J28" s="15" t="s">
        <v>58</v>
      </c>
    </row>
    <row r="29" spans="1:11" x14ac:dyDescent="0.2">
      <c r="A29" s="16">
        <v>1</v>
      </c>
      <c r="B29" s="4">
        <v>2</v>
      </c>
      <c r="C29" s="40">
        <v>11</v>
      </c>
      <c r="D29" s="5">
        <v>12</v>
      </c>
      <c r="E29" s="5">
        <v>13</v>
      </c>
      <c r="F29" s="5">
        <v>14</v>
      </c>
      <c r="G29" s="5">
        <v>15</v>
      </c>
      <c r="H29" s="5">
        <v>16</v>
      </c>
      <c r="I29" s="5">
        <v>17</v>
      </c>
      <c r="J29" s="5">
        <v>18</v>
      </c>
    </row>
    <row r="30" spans="1:11" x14ac:dyDescent="0.2">
      <c r="A30" s="30" t="s">
        <v>31</v>
      </c>
      <c r="B30" s="7" t="s">
        <v>32</v>
      </c>
      <c r="C30" s="41"/>
      <c r="D30" s="8"/>
      <c r="E30" s="8"/>
      <c r="F30" s="8"/>
      <c r="G30" s="9"/>
      <c r="H30" s="9"/>
      <c r="I30" s="9"/>
      <c r="J30" s="9"/>
    </row>
    <row r="31" spans="1:11" ht="22.5" x14ac:dyDescent="0.2">
      <c r="A31" s="30" t="s">
        <v>33</v>
      </c>
      <c r="B31" s="7" t="s">
        <v>34</v>
      </c>
      <c r="C31" s="41" t="s">
        <v>54</v>
      </c>
      <c r="D31" s="21">
        <v>2.2400000000000002</v>
      </c>
      <c r="E31" s="21">
        <f>D31*20%</f>
        <v>0.44800000000000006</v>
      </c>
      <c r="F31" s="21">
        <f>D31+E31</f>
        <v>2.6880000000000002</v>
      </c>
      <c r="G31" s="28">
        <v>0.01</v>
      </c>
      <c r="H31" s="32">
        <f>G31*10%</f>
        <v>1E-3</v>
      </c>
      <c r="I31" s="32">
        <f>G31+H31</f>
        <v>1.0999999999999999E-2</v>
      </c>
      <c r="J31" s="21">
        <f>D31+E31+G31</f>
        <v>2.698</v>
      </c>
    </row>
    <row r="32" spans="1:11" ht="38.25" x14ac:dyDescent="0.2">
      <c r="A32" s="30" t="s">
        <v>35</v>
      </c>
      <c r="B32" s="7" t="s">
        <v>36</v>
      </c>
      <c r="C32" s="41" t="s">
        <v>54</v>
      </c>
      <c r="D32" s="21">
        <v>24.01</v>
      </c>
      <c r="E32" s="21"/>
      <c r="F32" s="21">
        <f>D32+E32</f>
        <v>24.01</v>
      </c>
      <c r="G32" s="28">
        <v>2.06</v>
      </c>
      <c r="H32" s="32">
        <f>G32*10%</f>
        <v>0.20600000000000002</v>
      </c>
      <c r="I32" s="32">
        <f>G32+H32</f>
        <v>2.266</v>
      </c>
      <c r="J32" s="6">
        <f>D32+E32+G32+H32</f>
        <v>26.276</v>
      </c>
      <c r="K32" s="27"/>
    </row>
    <row r="33" spans="1:11" x14ac:dyDescent="0.2">
      <c r="A33" s="51" t="s">
        <v>46</v>
      </c>
      <c r="B33" s="51"/>
      <c r="C33" s="37"/>
      <c r="D33" s="33"/>
      <c r="E33" s="33"/>
      <c r="F33" s="33"/>
      <c r="G33" s="31"/>
      <c r="H33" s="31"/>
      <c r="I33" s="31"/>
      <c r="J33" s="31"/>
      <c r="K33" s="27"/>
    </row>
    <row r="34" spans="1:11" x14ac:dyDescent="0.2">
      <c r="A34" s="34"/>
      <c r="B34" s="10"/>
      <c r="C34" s="10"/>
      <c r="D34" s="35"/>
      <c r="E34" s="35"/>
      <c r="F34" s="35"/>
      <c r="G34" s="36"/>
      <c r="H34" s="36"/>
      <c r="I34" s="36"/>
      <c r="J34" s="35"/>
    </row>
    <row r="36" spans="1:11" x14ac:dyDescent="0.2">
      <c r="B36" s="3" t="s">
        <v>37</v>
      </c>
      <c r="D36" s="3" t="s">
        <v>38</v>
      </c>
    </row>
  </sheetData>
  <mergeCells count="7">
    <mergeCell ref="G2:J2"/>
    <mergeCell ref="G3:J3"/>
    <mergeCell ref="G4:I4"/>
    <mergeCell ref="A33:B33"/>
    <mergeCell ref="A5:J5"/>
    <mergeCell ref="A6:J6"/>
    <mergeCell ref="A27:B27"/>
  </mergeCells>
  <phoneticPr fontId="20" type="noConversion"/>
  <pageMargins left="0.6692913385826772" right="0" top="0" bottom="0" header="0.51181102362204722" footer="0.51181102362204722"/>
  <pageSetup paperSize="9" scale="83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42" sqref="I4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РБ 01.09.2022 (НДС)</vt:lpstr>
      <vt:lpstr>Вид 01.09.2022 (НДС)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2022-08-31T08:16:37Z</cp:lastPrinted>
  <dcterms:created xsi:type="dcterms:W3CDTF">1996-10-08T23:32:33Z</dcterms:created>
  <dcterms:modified xsi:type="dcterms:W3CDTF">2022-08-31T13:42:16Z</dcterms:modified>
</cp:coreProperties>
</file>